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NomalangaN\Documents\Files April 2022\"/>
    </mc:Choice>
  </mc:AlternateContent>
  <xr:revisionPtr revIDLastSave="0" documentId="8_{D316BAA8-020E-469A-80CE-48C3F4C34909}" xr6:coauthVersionLast="36" xr6:coauthVersionMax="36" xr10:uidLastSave="{00000000-0000-0000-0000-000000000000}"/>
  <bookViews>
    <workbookView xWindow="0" yWindow="0" windowWidth="19200" windowHeight="6230" tabRatio="831" firstSheet="1" activeTab="8" xr2:uid="{00000000-000D-0000-FFFF-FFFF00000000}"/>
  </bookViews>
  <sheets>
    <sheet name="COVER PAGE" sheetId="29" r:id="rId1"/>
    <sheet name="1 - Ps &amp; Gs" sheetId="6" r:id="rId2"/>
    <sheet name="2 - BUILDING WKS" sheetId="7" r:id="rId3"/>
    <sheet name="SECTION 02 SUMMARY" sheetId="36" r:id="rId4"/>
    <sheet name="3 - ELEC" sheetId="37" r:id="rId5"/>
    <sheet name="4 - HVAC" sheetId="38" r:id="rId6"/>
    <sheet name="5 - FIRE" sheetId="40" r:id="rId7"/>
    <sheet name="6 - PROVISIONAL SUMS" sheetId="21" r:id="rId8"/>
    <sheet name="7 - FINAL SUMMARY" sheetId="35" r:id="rId9"/>
  </sheets>
  <definedNames>
    <definedName name="_Fill">#REF!</definedName>
    <definedName name="DAVID">#REF!</definedName>
    <definedName name="major">#REF!</definedName>
    <definedName name="_xlnm.Print_Area" localSheetId="1">'1 - Ps &amp; Gs'!$A$1:$F$613</definedName>
    <definedName name="_xlnm.Print_Area" localSheetId="4">'3 - ELEC'!$A$1:$F$90</definedName>
    <definedName name="_xlnm.Print_Area" localSheetId="5">'4 - HVAC'!$A$1:$F$58</definedName>
    <definedName name="_xlnm.Print_Area" localSheetId="6">'5 - FIRE'!$A$1:$F$24</definedName>
    <definedName name="_xlnm.Print_Area" localSheetId="7">'6 - PROVISIONAL SUMS'!#REF!</definedName>
    <definedName name="_xlnm.Print_Area" localSheetId="8">'7 - FINAL SUMMARY'!$A$1:$F$47</definedName>
    <definedName name="_xlnm.Print_Area" localSheetId="0">'COVER PAGE'!$A$1:$J$41</definedName>
    <definedName name="_xlnm.Print_Titles" localSheetId="1">'1 - Ps &amp; Gs'!$1:$1</definedName>
    <definedName name="_xlnm.Print_Titles" localSheetId="2">'2 - BUILDING WKS'!$1:$1</definedName>
    <definedName name="_xlnm.Print_Titles" localSheetId="4">'3 - ELEC'!$1:$1</definedName>
    <definedName name="_xlnm.Print_Titles" localSheetId="7">'6 - PROVISIONAL SUMS'!#REF!</definedName>
    <definedName name="TRANSF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9" i="21" l="1"/>
  <c r="E103" i="21"/>
  <c r="E96" i="21"/>
  <c r="E88" i="21"/>
  <c r="E74" i="21"/>
  <c r="E65" i="21"/>
  <c r="E58" i="21"/>
  <c r="E51" i="21"/>
  <c r="E41" i="21"/>
  <c r="E78" i="21" l="1"/>
  <c r="E79" i="21" s="1"/>
  <c r="E112" i="21" s="1"/>
  <c r="F20" i="35" s="1"/>
  <c r="F55" i="38" l="1"/>
  <c r="F20" i="38" l="1"/>
  <c r="F54" i="38" s="1"/>
  <c r="F44" i="38"/>
  <c r="F56" i="38" s="1"/>
  <c r="F57" i="38" l="1"/>
  <c r="F11" i="40"/>
  <c r="F13" i="40"/>
  <c r="F14" i="40"/>
  <c r="F15" i="40"/>
  <c r="F16" i="40"/>
  <c r="F23" i="40" l="1"/>
  <c r="F18" i="35" s="1"/>
  <c r="F14" i="37"/>
  <c r="F15" i="37"/>
  <c r="F16" i="37"/>
  <c r="F17" i="37"/>
  <c r="F18" i="37"/>
  <c r="F19" i="37"/>
  <c r="F20" i="37"/>
  <c r="F21" i="37"/>
  <c r="F22" i="37"/>
  <c r="F23" i="37"/>
  <c r="F24" i="37"/>
  <c r="F25" i="37"/>
  <c r="F26" i="37"/>
  <c r="F27" i="37"/>
  <c r="F28" i="37"/>
  <c r="F29" i="37"/>
  <c r="F30" i="37"/>
  <c r="F31" i="37"/>
  <c r="F32" i="37"/>
  <c r="F33" i="37"/>
  <c r="F34" i="37"/>
  <c r="F35" i="37"/>
  <c r="F13" i="37"/>
  <c r="F74" i="37" l="1"/>
  <c r="F76" i="37" s="1"/>
  <c r="F88" i="37" s="1"/>
  <c r="F37" i="37"/>
  <c r="F39" i="37" s="1"/>
  <c r="F44" i="37" s="1"/>
  <c r="F86" i="37" s="1"/>
  <c r="F90" i="37" l="1"/>
  <c r="F635" i="7" l="1"/>
  <c r="F636" i="7" s="1"/>
  <c r="F676" i="7" s="1"/>
  <c r="F677" i="7" s="1"/>
  <c r="F15" i="6" l="1"/>
  <c r="F17" i="6"/>
  <c r="F52" i="6" s="1"/>
  <c r="F53" i="6" s="1"/>
  <c r="F98" i="6" s="1"/>
  <c r="F99" i="6" s="1"/>
  <c r="F151" i="6" s="1"/>
  <c r="F152" i="6" s="1"/>
  <c r="F198" i="6" s="1"/>
  <c r="F199" i="6" s="1"/>
  <c r="F248" i="6" s="1"/>
  <c r="F249" i="6" s="1"/>
  <c r="F296" i="6" s="1"/>
  <c r="F297" i="6" s="1"/>
  <c r="F352" i="6" s="1"/>
  <c r="F353" i="6" s="1"/>
  <c r="F404" i="6" s="1"/>
  <c r="F405" i="6" s="1"/>
  <c r="F464" i="6" s="1"/>
  <c r="F465" i="6" s="1"/>
  <c r="F518" i="6" s="1"/>
  <c r="F519" i="6" s="1"/>
  <c r="F575" i="6" s="1"/>
  <c r="F576" i="6" s="1"/>
  <c r="F613" i="6" s="1"/>
  <c r="F10" i="35" s="1"/>
  <c r="F20" i="6"/>
  <c r="F22" i="6"/>
  <c r="F24" i="6"/>
  <c r="F26" i="6"/>
  <c r="F29" i="6"/>
  <c r="F31" i="6"/>
  <c r="F455" i="6"/>
  <c r="F824" i="7" l="1"/>
  <c r="F733" i="7" l="1"/>
  <c r="F293" i="7" l="1"/>
  <c r="D242" i="7"/>
  <c r="F840" i="7"/>
  <c r="F865" i="7"/>
  <c r="F928" i="7"/>
  <c r="F919" i="7"/>
  <c r="F915" i="7"/>
  <c r="F907" i="7"/>
  <c r="F844" i="7"/>
  <c r="F842" i="7"/>
  <c r="F834" i="7"/>
  <c r="F832" i="7"/>
  <c r="F828" i="7"/>
  <c r="F818" i="7"/>
  <c r="F816" i="7"/>
  <c r="F812" i="7"/>
  <c r="F806" i="7"/>
  <c r="F804" i="7"/>
  <c r="F798" i="7"/>
  <c r="F791" i="7"/>
  <c r="F789" i="7"/>
  <c r="F787" i="7"/>
  <c r="F785" i="7"/>
  <c r="F783" i="7"/>
  <c r="F781" i="7"/>
  <c r="F777" i="7"/>
  <c r="F775" i="7"/>
  <c r="F769" i="7"/>
  <c r="F767" i="7"/>
  <c r="F765" i="7"/>
  <c r="F763" i="7"/>
  <c r="F761" i="7"/>
  <c r="F755" i="7"/>
  <c r="F753" i="7"/>
  <c r="F747" i="7"/>
  <c r="F745" i="7"/>
  <c r="F739" i="7"/>
  <c r="F737" i="7"/>
  <c r="F724" i="7"/>
  <c r="F722" i="7"/>
  <c r="F720" i="7"/>
  <c r="F718" i="7"/>
  <c r="F714" i="7"/>
  <c r="F708" i="7"/>
  <c r="F706" i="7"/>
  <c r="F704" i="7"/>
  <c r="F702" i="7"/>
  <c r="F700" i="7"/>
  <c r="F698" i="7"/>
  <c r="F696" i="7"/>
  <c r="F694" i="7"/>
  <c r="F690" i="7"/>
  <c r="F688" i="7"/>
  <c r="F328" i="7"/>
  <c r="F76" i="7"/>
  <c r="F68" i="7"/>
  <c r="F64" i="7"/>
  <c r="F934" i="7"/>
  <c r="D917" i="7"/>
  <c r="F917" i="7" s="1"/>
  <c r="F901" i="7"/>
  <c r="F895" i="7"/>
  <c r="F538" i="7"/>
  <c r="D422" i="7"/>
  <c r="D420" i="7"/>
  <c r="F420" i="7" s="1"/>
  <c r="D416" i="7"/>
  <c r="F320" i="7"/>
  <c r="D283" i="7"/>
  <c r="D236" i="7"/>
  <c r="D207" i="7"/>
  <c r="D201" i="7"/>
  <c r="D169" i="7"/>
  <c r="F169" i="7" s="1"/>
  <c r="D167" i="7"/>
  <c r="D157" i="7"/>
  <c r="D153" i="7"/>
  <c r="D143" i="7"/>
  <c r="D139" i="7"/>
  <c r="D133" i="7"/>
  <c r="D60" i="7"/>
  <c r="D32" i="7"/>
  <c r="F32" i="7" s="1"/>
  <c r="F39" i="7" s="1"/>
  <c r="F40" i="7" s="1"/>
  <c r="F454" i="7" l="1"/>
  <c r="C17" i="36" s="1"/>
  <c r="F728" i="7"/>
  <c r="F729" i="7" s="1"/>
  <c r="F795" i="7" s="1"/>
  <c r="F796" i="7" s="1"/>
  <c r="F848" i="7" s="1"/>
  <c r="C25" i="36" s="1"/>
  <c r="F515" i="7"/>
  <c r="C19" i="36" s="1"/>
  <c r="F551" i="7"/>
  <c r="C21" i="36" s="1"/>
  <c r="F925" i="7"/>
  <c r="F926" i="7" s="1"/>
  <c r="F948" i="7" s="1"/>
  <c r="C29" i="36" s="1"/>
  <c r="F591" i="7"/>
  <c r="C23" i="36" s="1"/>
  <c r="F92" i="7"/>
  <c r="F93" i="7" s="1"/>
  <c r="F108" i="7" s="1"/>
  <c r="C3" i="36" s="1"/>
  <c r="F160" i="7"/>
  <c r="F161" i="7" s="1"/>
  <c r="F172" i="7" s="1"/>
  <c r="C5" i="36" s="1"/>
  <c r="F380" i="7"/>
  <c r="F381" i="7" s="1"/>
  <c r="F397" i="7" s="1"/>
  <c r="C15" i="36" s="1"/>
  <c r="F217" i="7"/>
  <c r="C7" i="36" s="1"/>
  <c r="F266" i="7"/>
  <c r="C9" i="36" s="1"/>
  <c r="F295" i="7"/>
  <c r="C11" i="36" s="1"/>
  <c r="F868" i="7"/>
  <c r="C27" i="36" s="1"/>
  <c r="F331" i="7"/>
  <c r="C13" i="36" s="1"/>
  <c r="C38" i="36" l="1"/>
  <c r="F12" i="35" s="1"/>
  <c r="G3858" i="6" l="1"/>
  <c r="H3858" i="6" s="1"/>
  <c r="F25" i="35" l="1"/>
  <c r="F28" i="35" s="1"/>
  <c r="F30" i="35" s="1"/>
  <c r="F45" i="35" s="1"/>
  <c r="I3858" i="6"/>
  <c r="J3858" i="6" s="1"/>
</calcChain>
</file>

<file path=xl/sharedStrings.xml><?xml version="1.0" encoding="utf-8"?>
<sst xmlns="http://schemas.openxmlformats.org/spreadsheetml/2006/main" count="1436" uniqueCount="853">
  <si>
    <t>ITEM NO</t>
  </si>
  <si>
    <t>DESCRIPTION</t>
  </si>
  <si>
    <t>UNIT</t>
  </si>
  <si>
    <t>RATE</t>
  </si>
  <si>
    <t>No</t>
  </si>
  <si>
    <t>m</t>
  </si>
  <si>
    <t xml:space="preserve">PLUMBING AND DRAINAGE (PROVISIONAL) </t>
  </si>
  <si>
    <t>Sundries</t>
  </si>
  <si>
    <t>m2</t>
  </si>
  <si>
    <t>PAINTWORK ETC TO NEW WORK</t>
  </si>
  <si>
    <t>Item</t>
  </si>
  <si>
    <t>WATERPROOFING</t>
  </si>
  <si>
    <t>BILL NO. 1</t>
  </si>
  <si>
    <t xml:space="preserve">PLASTERING </t>
  </si>
  <si>
    <t>SCREEDS</t>
  </si>
  <si>
    <t>On narrow widths</t>
  </si>
  <si>
    <t>PROVISIONAL SUMS</t>
  </si>
  <si>
    <t>SECTION NO.1: PRELIMINARIES AND GENERAL</t>
  </si>
  <si>
    <t>PRELIMINARIES AND GENERAL</t>
  </si>
  <si>
    <t xml:space="preserve">SECTION A: PRINCIPAL BUILDING AGREEMENT </t>
  </si>
  <si>
    <t xml:space="preserve">Definitions (A1) </t>
  </si>
  <si>
    <t>Definitions and interpretation (clause 1)F:............................. V:............................ T:............................</t>
  </si>
  <si>
    <t xml:space="preserve">Objective and Preparation (A2) </t>
  </si>
  <si>
    <t>Offer acceptance and performance (clause 2)F:............................. V:............................ T:............................</t>
  </si>
  <si>
    <t>Documents (clause 3)F:............................. V:............................ T:............................</t>
  </si>
  <si>
    <t>Design responsibility (clause 4)F:............................. V:............................ T:............................</t>
  </si>
  <si>
    <t>Employer's agents (clause 5)F:............................. V:............................ T:............................</t>
  </si>
  <si>
    <t>Contractor's Site representative (clause 6)   F:............................. V:............................ T:............................</t>
  </si>
  <si>
    <t>Compliance with Laws and Regulations (clause 7)   F:............................. V:............................ T:............................</t>
  </si>
  <si>
    <t>Works risk (clause 8)F:............................. V:............................ T:............................</t>
  </si>
  <si>
    <t>Indemnities (clause 9)F:............................. V:............................ T:............................</t>
  </si>
  <si>
    <t>Works insurances (clause 10)  F:............................. V:............................ T:............................</t>
  </si>
  <si>
    <t>Liability insurances (clause 11)   F:............................. V:............................ T:............................</t>
  </si>
  <si>
    <t>Effecting insurance (clause 12)F:............................. V:............................ T:............................</t>
  </si>
  <si>
    <t>NO CLAUSE  F:............................. V:............................ T:............................</t>
  </si>
  <si>
    <t>Security (clause 14)F:............................. V:............................ T:............................</t>
  </si>
  <si>
    <t xml:space="preserve">Execution (A15-A23) </t>
  </si>
  <si>
    <t>Preparation for and execution of the works (clause 15) fixed F:............................. V:............................ T:............................</t>
  </si>
  <si>
    <t xml:space="preserve">Sub-clause 15.1 is amended by replacing the words “Principal Agent” with the word “Employer” </t>
  </si>
  <si>
    <t>Access to the works (clause 16)   F:............................. V:............................ T:............................</t>
  </si>
  <si>
    <t>Contract instructions (clause 17)F:............................. V:............................ T:............................</t>
  </si>
  <si>
    <t>Setting out of the works (clause 18)F:............................. V:............................ T:............................</t>
  </si>
  <si>
    <t>Assignment(clause 19)   F:............................. V:............................ T:............................</t>
  </si>
  <si>
    <t>Nominated subcontractors (clause 20)F:............................. V:............................ T:............................</t>
  </si>
  <si>
    <t>Selected subcontractors (clause 21)F:............................. V:............................ T:............................</t>
  </si>
  <si>
    <t>Sub-clause 21.1.2 to 21.1.4 and 21.2 to 21.6 is amended by replacing it with:  The contractor and Employer shall appoint a selected subcontractor in accordance with the provisions of the Scope of Work.</t>
  </si>
  <si>
    <t>Employer's Direct Contractors (clause 22)  F:..........N/A................... V:...........N/A................. T:..............N/A..............</t>
  </si>
  <si>
    <t>Contractor's Domestic Sub-Contractors (Clause 23)  F:............................. V:............................ T:............................</t>
  </si>
  <si>
    <t xml:space="preserve">Completion (A24-A30) </t>
  </si>
  <si>
    <t>Practical completion (clause 24)F:............................. V:............................ T:............................</t>
  </si>
  <si>
    <t>Works completion (clause 25)F:............................. V:............................ T:............................</t>
  </si>
  <si>
    <t>Final completion (clause 26)F:............................. V:............................ T:............................</t>
  </si>
  <si>
    <t>Latent defects liability period (clause 27)F:............................. V:............................ T:............................</t>
  </si>
  <si>
    <t>Sectional completion (clause 28)F:............................. V:............................ T:............................</t>
  </si>
  <si>
    <t>Revision of date of practical completion (clause 29)F:............................. V:............................ T:............................</t>
  </si>
  <si>
    <t>Penalty for non-completion (clause 30)F:............................. V:............................ T:............................</t>
  </si>
  <si>
    <t>Sub-clause 30.1 is amended by replacing the reference to sub-clause "36.3" with clause "36.0".</t>
  </si>
  <si>
    <t xml:space="preserve">Payment (A31 - A35) </t>
  </si>
  <si>
    <t>Interim payment (clause 31)   F:............................. V:............................ T:............................</t>
  </si>
  <si>
    <t>Sub-clause 31.9 is amended by replacing the term of "seven (7) calendar days" in the first line with the term of "thirty (30) calendar days”  Sub-clause 31.12 is amended by deleting the scentence: "Payment shall be subject to the employer giving the contractor a tax invoice for the amount due.”</t>
  </si>
  <si>
    <t>Adjustment to the contract value (clause 32)  F:............................. V:............................ T:............................</t>
  </si>
  <si>
    <t>Recovery of expense and loss (clause 33)  F:............................. V:............................ T:............................</t>
  </si>
  <si>
    <t>Final account and final payment (clause 34)F:............................. V:............................ T:............................</t>
  </si>
  <si>
    <t>Sub-clause 34.13 is amended by deleting the words “subject to the employer giving the contractor a tax invoice for the amount due”</t>
  </si>
  <si>
    <t>Payment to other parties (clause 35)  F:............................. V:............................ T:............................</t>
  </si>
  <si>
    <t xml:space="preserve">Cancellation (A36-A39) </t>
  </si>
  <si>
    <t>Cancellation by employer - contractor's default (clause 36)   F:............................. V:............................ T:............................</t>
  </si>
  <si>
    <t>Cancellation by employer - loss and damage (clause 37)   F:............................. V:............................ T:............................</t>
  </si>
  <si>
    <t>Cancellation by contractor - employer's default (clause 38)   F:............................. V:............................ T:............................</t>
  </si>
  <si>
    <t>Cancellation - cessation of the works (clause 39)   F:............................. V:............................ T:............................</t>
  </si>
  <si>
    <t xml:space="preserve">Dispute (A40) </t>
  </si>
  <si>
    <t>Settlement of Disputes  (clause 40)  F:............................. V:............................ T:............................</t>
  </si>
  <si>
    <t>SUBSTITUTE PROVISIONS</t>
  </si>
  <si>
    <t xml:space="preserve">State Clauses  (A41) </t>
  </si>
  <si>
    <t>Clause 41.0   F:............................. V:............................ T:............................</t>
  </si>
  <si>
    <t>CONTRACT VARIABLES</t>
  </si>
  <si>
    <t>THE SCHEDULE (C1.2:  CONTRACT DATA) (clause 42)  F:............................. V:............................ T:............................</t>
  </si>
  <si>
    <t xml:space="preserve">Tenderers are referred to document C1.2: Contract Data (Volume 3) for variables pertaining to this contract </t>
  </si>
  <si>
    <t>THE SCHEDULE</t>
  </si>
  <si>
    <t>Post-tender Provisions (clause 41)  F:............................. V:............................ T:............................</t>
  </si>
  <si>
    <t>Contractual Agreement (clause 42)  F:............................. V:............................ T:............................</t>
  </si>
  <si>
    <t xml:space="preserve">SECTION B:  PRELIMINARIES </t>
  </si>
  <si>
    <t xml:space="preserve">Definition and interpretation (B1) </t>
  </si>
  <si>
    <t>Definition and interpretation (B1.1 - B1.4.6)   F:............................. V:............................ T:............................</t>
  </si>
  <si>
    <t>See also clause A1.0 of Section A for additional and/or amended definitions which shall apply equally to this Section</t>
  </si>
  <si>
    <t xml:space="preserve">Documents (B2) </t>
  </si>
  <si>
    <t>Checking of documents (B2.1)F:............................. V:............................ T:............................</t>
  </si>
  <si>
    <t>Provisional bills of quantities (B2.2)F:............................. V:............................ T:............................</t>
  </si>
  <si>
    <t>Availability of construction documentation (B2.3)  F:............................. V:............................ T:............................</t>
  </si>
  <si>
    <t>Interests of agents (B2.4)F:............N/A................. V:............N/A................ T:..............N/A..............</t>
  </si>
  <si>
    <t>Priced documents (B2.5)F:............................. V:............................ T:............................</t>
  </si>
  <si>
    <t>Tender submission (B2.6)F:............................. V:............................ T:............................</t>
  </si>
  <si>
    <t>Clause 2.6 is amended by replacing “JBCC Form of Tender” with “Form of Offer and Acceptance (C1.1)”</t>
  </si>
  <si>
    <t>THE SITE</t>
  </si>
  <si>
    <t>Defined works area (B3.1)F:............................. V:............................ T:............................</t>
  </si>
  <si>
    <t>Geotechnical investigation (B3.2)F:............................. V:............................ T:............................</t>
  </si>
  <si>
    <t>Inspection of the site (B3.3)F:............................. V:............................ T:............................</t>
  </si>
  <si>
    <t>Existing premises occupied (B3.4)F:............................. V:............................ T:............................</t>
  </si>
  <si>
    <t>Previous work - dimensional accuracy (B3.5)F:............N/A................. V:.............N/A............... T:.........N/A...................</t>
  </si>
  <si>
    <t>Previous work - defects (B3.6)F:..........N/A................... V:..........N/A.................. T:...........N/A.................</t>
  </si>
  <si>
    <t>Services - known (B3.7)F:............................. V:............................ T:............................</t>
  </si>
  <si>
    <t>Services - unknown (B3.8)F:............................. V:............................ T:............................</t>
  </si>
  <si>
    <t>Protection of trees etc (B3.9)F:............................. V:............................ T:............................</t>
  </si>
  <si>
    <t>Articles of value (B3.10)F:............................. V:............................ T:............................</t>
  </si>
  <si>
    <t>Inspection of adjoining properties etc (B3.11)F:............................. V:............................ T:............................</t>
  </si>
  <si>
    <t xml:space="preserve">Management of contract (B4) </t>
  </si>
  <si>
    <t>Management of the works (B4.1)F:............................. V:............................ T:............................</t>
  </si>
  <si>
    <t>Programming for the works (B4.2)F:............................. V:............................ T:............................</t>
  </si>
  <si>
    <t>Progress meetings (B4.3)F:............................. V:............................ T:............................</t>
  </si>
  <si>
    <t>Technical meetings (B4.4)F:............................. V:............................ T:............................</t>
  </si>
  <si>
    <t>Labour and plant records (B4.5)  F:............................. V:............................ T:............................</t>
  </si>
  <si>
    <t xml:space="preserve">Samples,shop drawings and manufacture's instructions (B5) </t>
  </si>
  <si>
    <t>Samples of materials (B5.1)F:............................. V:............................ T:............................</t>
  </si>
  <si>
    <t>Workmanship samples (B5.2)F:............................. V:............................ T:............................</t>
  </si>
  <si>
    <t>Shop drawings (B5.3)F:............................. V:............................ T:............................</t>
  </si>
  <si>
    <t>Compliance with manufacturer's instructions (B5.4)F:............................. V:............................ T:............................</t>
  </si>
  <si>
    <t xml:space="preserve">Temporary works and plant (B6) </t>
  </si>
  <si>
    <t>Deposits and fees (B6.1)F:............................. V:............................ T:............................</t>
  </si>
  <si>
    <t>Enclosure of the works (B6.2)F:............................. V:............................ T:............................</t>
  </si>
  <si>
    <t>Advertising (B6.3)F:............................. V:............................ T:............................</t>
  </si>
  <si>
    <t>Plant, equipment, sheds and offices (B6.4)F:............................. V:............................ T:............................</t>
  </si>
  <si>
    <t>Main notice board (B6.5)F:............................. V:............................ T:............................</t>
  </si>
  <si>
    <t>Subcontractors notice board (B6.6)F:.........N/A.................... V:...........N/A................. T:...........N/A.................</t>
  </si>
  <si>
    <t xml:space="preserve">Temporary services (B7) </t>
  </si>
  <si>
    <t>Location (B7.1)F:............................. V:............................ T:............................</t>
  </si>
  <si>
    <t>Water (B7.2)  F:............................. V:............................ T:............................</t>
  </si>
  <si>
    <t xml:space="preserve">Electricity (B7.3) </t>
  </si>
  <si>
    <t>Ablution facilities (B7.5)  F:............................. V:............................ T:............................</t>
  </si>
  <si>
    <t xml:space="preserve">Prime cost amounts (B8) </t>
  </si>
  <si>
    <t>Responsibility for prime cost amounts (B8.1)F:............................. V:............................ T:............................</t>
  </si>
  <si>
    <t xml:space="preserve">Attendance on N/S Subcontractors (B9) </t>
  </si>
  <si>
    <t>General attendance (B9.1)F:............................. V:............................ T:............................</t>
  </si>
  <si>
    <t>Special attendance (B9.2)F:.........N/A.................... V:..........N/A.................. T:............N/A................</t>
  </si>
  <si>
    <t>Commissioning - Fuel, water and power (B9.3)  F:............................. V:............................ T:............................</t>
  </si>
  <si>
    <t xml:space="preserve">Financial aspects (B10) </t>
  </si>
  <si>
    <t>Statutory taxes, duties and levies (B10.1)F:............................. V:............................ T:............................</t>
  </si>
  <si>
    <t>Payment of preliminaries (B10.2) Alternative A  F:............................. V:............................ T:............................</t>
  </si>
  <si>
    <t>Adjustment of preliminaries (B10.3)F:............................. V:............................ T:............................</t>
  </si>
  <si>
    <t>Clauses B10.3.1 and B10.3.2 are amended by replacing “within fifteen (15) working days of taking possession of the site” with “when submitting his priced bills of quantities / lump sum document”</t>
  </si>
  <si>
    <t>Payment certificate cash flow (B10.4)F:............................. V:............................ T:............................</t>
  </si>
  <si>
    <t xml:space="preserve">General (B11) </t>
  </si>
  <si>
    <t>Protection of works (B11.1)F:............................. V:............................ T:............................</t>
  </si>
  <si>
    <t>Protection/isolation of existing/sectionally occupied works (B11.2)F:............................. V:............................ T:............................</t>
  </si>
  <si>
    <t>Security of works (B11.3)   F:............................. V:............................ T:............................</t>
  </si>
  <si>
    <t>Notice before covering work (B11.4)  F:............................. V:............................ T:............................</t>
  </si>
  <si>
    <t>Disturbance (B11.5)F:............................. V:............................ T:............................</t>
  </si>
  <si>
    <t>Environmental disturbance (B11.6)  F:............................. V:............................ T:............................</t>
  </si>
  <si>
    <t>Works cleaning and clearing (B11.7)   F:............................. V:............................ T:............................</t>
  </si>
  <si>
    <t>Vermin (B11.8)   F:............................. V:............................ T:............................</t>
  </si>
  <si>
    <t>Overhand work (B11.9)   F:............................. V:............................ T:............................</t>
  </si>
  <si>
    <t>Instruction manuals and guarantees (B11.10  F:............................. V:............................ T:............................</t>
  </si>
  <si>
    <t>As built information (B11.11)  F: ........................ V: ......................... T:.......................</t>
  </si>
  <si>
    <t>Tenants installations (B11.12)  F: ..........N/A.............. V: ...........N/A.............. T:.......N/A................</t>
  </si>
  <si>
    <t xml:space="preserve">Schedule of variables (B12) </t>
  </si>
  <si>
    <t>Pre-tender information (B12.1)F:............................. V:............................ T:............................</t>
  </si>
  <si>
    <t>Post tender information (B12.2)F:............................. V:............................ T:............................</t>
  </si>
  <si>
    <t>C1.  CONTRACT DRAWINGS</t>
  </si>
  <si>
    <t>Contract Drawings(C1)Fixed………………….  Value Related……………….   Time Related…………………</t>
  </si>
  <si>
    <t>General Preambles   F: ....................  V: ....................  T: ....................</t>
  </si>
  <si>
    <t>C3  TRADE NAMES</t>
  </si>
  <si>
    <t>Fixed………………….  Value Related……………….   Time Related……………………</t>
  </si>
  <si>
    <t>C4 IMPORTED MATERIALS AND EQUIPMENT</t>
  </si>
  <si>
    <t>C5 VIEWING THE SITE IN SECURITY AREAS</t>
  </si>
  <si>
    <t>Fixed……N/A………………….  Value Related………N/A…………….   Time Related………N/A……………………</t>
  </si>
  <si>
    <t>C6 COMMENCEMENT OF WORKS IN SECURITY AREAS</t>
  </si>
  <si>
    <t>Fixed…………N/A…………….  Value Related…………N/A………….   Time Related…………N/A…………………</t>
  </si>
  <si>
    <t>C7 ENTRANCE PERMITS TO SECURITY AREAS</t>
  </si>
  <si>
    <t>Fixed…………N/A…………….  Value Related………N/A…………….   Time Related…………N/A…………………</t>
  </si>
  <si>
    <t>C 8 SECURITY CHECK OF PERSONNEL</t>
  </si>
  <si>
    <t xml:space="preserve">The Employer may require the contractor to have his personnel and workmen, or a certain number of them, security classified  In the event of the Employer requesting the removal of a person or persons from the works for security reasons, the contractor shall do so forthwith and shall thereafter ensure that such person or persons are denied access to the works and the site and/or to any document or information relating to the works </t>
  </si>
  <si>
    <t>Fixed…………N/A…………….  Value Related………N/A…………….   Time Related………N/A……………………</t>
  </si>
  <si>
    <t>C 9 PROHIBITION ON TAKING OF PHOTOGRAPHS</t>
  </si>
  <si>
    <t>Fixed……N/A…………….  Value Related………N/A…….   Time Related………N/A…………</t>
  </si>
  <si>
    <t>C10 OCCUPATIONAL HEALTH AND SAFETY ACT</t>
  </si>
  <si>
    <t>Fixed……………………….  Value Related…………………….   Time Related……………………………</t>
  </si>
  <si>
    <t>C10.1 OCCUPATIONAL HEALTH AND SAFETY</t>
  </si>
  <si>
    <t>C10.2  OCCUPATIONAL HEALTH AND SAFETY</t>
  </si>
  <si>
    <t>Provision of reflective vests</t>
  </si>
  <si>
    <t>C 10.3 OCCUPATIONAL HEALTH AND SAFETY</t>
  </si>
  <si>
    <t>Principal contractor’s initial obligations in respect of the Health and Safety Act, Construction Regulations and Covid-19 regulations, etc</t>
  </si>
  <si>
    <t>C 10.4 OCCUPATIONAL HEALTH AND SAFETY</t>
  </si>
  <si>
    <t>Principal contractor’s time related obligations in respect of the Health and Safety Act, Construction Regulations and Covid-19 regulations, etc</t>
  </si>
  <si>
    <t>C 10.5 PROVISION OF PERSONAL PROTECTIVE EQUIPMENT (PPE)</t>
  </si>
  <si>
    <t>C 10.6 PROVISION OF PERSONAL PROTECTIVE EQUIPMENT (PPE)</t>
  </si>
  <si>
    <t>Provision of hard hats</t>
  </si>
  <si>
    <t>C 10.7 PROVISION OF PERSONAL PROTECTIVE EQUIPMENT (PPE)</t>
  </si>
  <si>
    <t>Provision of protective footwear</t>
  </si>
  <si>
    <t>C 10.8 PROVISION OF PERSONAL PROTECTIVE EQUIPMENT (PPE)</t>
  </si>
  <si>
    <t>Provision of earplugs</t>
  </si>
  <si>
    <t>C 10.9 PROVISION OF PERSONAL PROTECTIVE EQUIPMENT (PPE)</t>
  </si>
  <si>
    <t xml:space="preserve">Provision of dust masks </t>
  </si>
  <si>
    <t>C 10.10 PROVISION OF PERSONAL PROTECTIVE EQUIPMENT (PPE)</t>
  </si>
  <si>
    <t>Provision of gloves</t>
  </si>
  <si>
    <t>C 10.11 PROVISION OF PERSONAL PROTECTIVE EQUIPMENT (PPE)</t>
  </si>
  <si>
    <t>Provision of high visibility overalls to SARTSM Chapter 13 Level 3</t>
  </si>
  <si>
    <t>C 10.12 PROVISION OF PERSONAL PROTECTIVE EQUIPMENT (PPE)</t>
  </si>
  <si>
    <t>Provision of SANS approved ear defenders</t>
  </si>
  <si>
    <t>C 10.13 PROVISION OF PERSONAL PROTECTIVE EQUIPMENT (PPE)</t>
  </si>
  <si>
    <t>Provision of face masks (Covid -19)</t>
  </si>
  <si>
    <t>C 10.14 PROVISION OF PERSONAL PROTECTIVE EQUIPMENT (PPE)</t>
  </si>
  <si>
    <t>Provision of face shields (Covid -19)</t>
  </si>
  <si>
    <t>Fixed………………….  Value Related…………….   Time Related………………</t>
  </si>
  <si>
    <t>C 10.15 PROVISION OF PERSONAL PROTECTIVE EQUIPMENT (PPE)</t>
  </si>
  <si>
    <t>Provision of gloves (Covid -19)</t>
  </si>
  <si>
    <t>Fixed………………….  Value Related…………….   Time Related…………………</t>
  </si>
  <si>
    <t>C 10.16 PROVISION OF PERSONAL PROTECTIVE EQUIPMENT (PPE)</t>
  </si>
  <si>
    <t>Provision of hand sanitiser (min 70% alchohol), foot press stands and paper towels (Covid -19)</t>
  </si>
  <si>
    <t>C10.17 OCCUPATIONAL HEALTH AND SAFETY</t>
  </si>
  <si>
    <t>Provision of covered refuse bins and refuse bags and waste (including hazardous) management (Covid -19)</t>
  </si>
  <si>
    <t>C10.18  OCCUPATIONAL HEALTH AND SAFETY</t>
  </si>
  <si>
    <t>Provision of digital infrared non-contact body thermometer (Covid -19, minimum of two per site entrance)</t>
  </si>
  <si>
    <t>C 10.19 OCCUPATIONAL HEALTH AND SAFETY</t>
  </si>
  <si>
    <t>Provision of perspex screens for office staff (Covid -19, minimum size 600 x 500mm)</t>
  </si>
  <si>
    <t>C 10.20 OCCUPATIONAL HEALTH AND SAFETY</t>
  </si>
  <si>
    <t>Provision of signage, including Covid -19 related signage</t>
  </si>
  <si>
    <t>Fixed………………….  Value Related………….   Time Related…………………</t>
  </si>
  <si>
    <t>C10.21 OCCUPATIONAL HEALTH AND SAFETY</t>
  </si>
  <si>
    <t>Provision of full time construction health and safety officer (SACPCMP Registered)</t>
  </si>
  <si>
    <t>C10.22  OCCUPATIONAL HEALTH AND SAFETY</t>
  </si>
  <si>
    <t>Medical certificates and medical surveillance including initial (baseline) medical examinations, periodic examinations, and exit examinations</t>
  </si>
  <si>
    <t>C 10.23 OCCUPATIONAL HEALTH AND SAFETY</t>
  </si>
  <si>
    <t>Medical screenings, examinations, etc in terms of Covid-19 regulations</t>
  </si>
  <si>
    <t>C 10.24 OCCUPATIONAL HEALTH AND SAFETY</t>
  </si>
  <si>
    <t xml:space="preserve">Induction training, including Covid-19 training </t>
  </si>
  <si>
    <t>C 10.25 OCCUPATIONAL HEALTH AND SAFETY</t>
  </si>
  <si>
    <t>Provision of first aid boxes to GSR requirements</t>
  </si>
  <si>
    <t>C 10.26 OCCUPATIONAL HEALTH AND SAFETY</t>
  </si>
  <si>
    <t>Noise monitoring including establishment of noise zones (plant), audiograms (personnel), etc</t>
  </si>
  <si>
    <t>C10.27 OCCUPATIONAL HEALTH AND SAFETY</t>
  </si>
  <si>
    <t>Submission of health and safety file</t>
  </si>
  <si>
    <t>C11  HIV/AIDS AWARENESS</t>
  </si>
  <si>
    <t>C 11.1 AWARENESS CHAMPAIGN</t>
  </si>
  <si>
    <t>Selection, appointment, briefing and making available of an Awareness Campaign including provision of all relevant services, all in accordance with the HIV/AIDS Specification</t>
  </si>
  <si>
    <t>C 11.2  AWARENESS WORKSHOPS</t>
  </si>
  <si>
    <t>C11.3  POSTERS, BOOKLETS, VIDEOS, ETC.</t>
  </si>
  <si>
    <t>C 11.4 ACCESS TO CONDOMS</t>
  </si>
  <si>
    <t>C 11.5  MONITORING</t>
  </si>
  <si>
    <t>C12  LOCAL LABOUR</t>
  </si>
  <si>
    <t>C 13 USE OF LOCAL SMME’s</t>
  </si>
  <si>
    <t>Fixed………N/A……………….  Value Related……N/A……………….   Time Related…………N/A…………………</t>
  </si>
  <si>
    <t>C 14  USE OF LOCAL BUILDING MATERIALS</t>
  </si>
  <si>
    <t>C15  REPORTING BY CONTRACTOR</t>
  </si>
  <si>
    <t>The contractor is required to complete the mandatory monthly contractor’s report which is to be submitted together with the contractor’s payment certificate. Payment to contractor shall be subject to the aforementioned being submitted timeously and accurately.</t>
  </si>
  <si>
    <t>C 16 COMMUNITY LIAISON OFFICER</t>
  </si>
  <si>
    <t>SECTION NO.1 TOTAL</t>
  </si>
  <si>
    <t>EARTHWORKS (PROVISIONAL)</t>
  </si>
  <si>
    <t>EXCAVATION, FILLING, ETC</t>
  </si>
  <si>
    <t>Excavation in earth not exceeding 2m deep:</t>
  </si>
  <si>
    <t>Extra over trench and hole excavations in earth for excavation in:</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</si>
  <si>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</si>
  <si>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</si>
  <si>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</si>
  <si>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</si>
  <si>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Keeping excavations free of water:</t>
  </si>
  <si>
    <t>Keeping excavations free of all water other than subterranean water</t>
  </si>
  <si>
    <t>EARTH FILLING, ETC.</t>
  </si>
  <si>
    <t>Earth filling of G5 quality material supplied by the contractor compacted to 95% Mod AASHTO density:</t>
  </si>
  <si>
    <t>Under floors, steps, pavings, etc.</t>
  </si>
  <si>
    <t>Compaction of surfaces:</t>
  </si>
  <si>
    <t>Compaction of ground surface under floors etc including scarifying for a depth of 150mm, breaking down oversize material, adding suitable material where necessary and compacting to 93% Mod AASHTO density.</t>
  </si>
  <si>
    <t xml:space="preserve">SOIL POISONING </t>
  </si>
  <si>
    <t xml:space="preserve">Soil insecticide </t>
  </si>
  <si>
    <t xml:space="preserve">Under floors, etc including forming and poisoning shallow furrows against foundation walls, etc and filling in furrows and ramming </t>
  </si>
  <si>
    <t xml:space="preserve">To bottoms and sides of trenches, etc </t>
  </si>
  <si>
    <t>BILL NO.1 TOTAL</t>
  </si>
  <si>
    <t>BILL NO. 2</t>
  </si>
  <si>
    <t xml:space="preserve">CONCRETE, FORMWORK AND REINFORCEMENT </t>
  </si>
  <si>
    <t>UNREINFORCED CONCRETE CAST AGAINST EXCAVATED SURFACES</t>
  </si>
  <si>
    <t>25MPa/20mm concrete:</t>
  </si>
  <si>
    <t>Strip footings</t>
  </si>
  <si>
    <t>REINFORCED CONCRETE</t>
  </si>
  <si>
    <t>Surface beds on waterproofing.</t>
  </si>
  <si>
    <t>REINFORCEMENT (PROVISIONAL)</t>
  </si>
  <si>
    <t>Fabric reinforcement:</t>
  </si>
  <si>
    <t>REF. 193 fabric reinforcement in concrete surface beds, slabs, etc.</t>
  </si>
  <si>
    <t>BILL NO.2 TOTAL</t>
  </si>
  <si>
    <t>BILL NO. 3</t>
  </si>
  <si>
    <t>MASONRY</t>
  </si>
  <si>
    <t>FOUNDATIONS (PROVISIONAL)</t>
  </si>
  <si>
    <t>Brickwork of NFX bricks (14 MPa nominal compressive strength) in Class I mortar:</t>
  </si>
  <si>
    <t>Half brick walls.</t>
  </si>
  <si>
    <t>One brick walls.</t>
  </si>
  <si>
    <t>SUPERSTRUCTURE</t>
  </si>
  <si>
    <t>Brickwork of NFP bricks (14 MPa nominal compressive strength) in Class II mortar:</t>
  </si>
  <si>
    <t>Brickwork reinforcement:</t>
  </si>
  <si>
    <t>75mm Wide reinforcement built in horizontally.</t>
  </si>
  <si>
    <t>Ditto, but in foundations (Provisional).</t>
  </si>
  <si>
    <t>150mm Wide reinforcement built in horizontally.</t>
  </si>
  <si>
    <t>Prestressed fabricated lintels:</t>
  </si>
  <si>
    <t>110 x 75mm Lintels in lengths not exceeding 3m.</t>
  </si>
  <si>
    <t>BILL NO.3 TOTAL</t>
  </si>
  <si>
    <t>BILL NO. 4</t>
  </si>
  <si>
    <t xml:space="preserve">DAMPPROOFING OF WALLS AND FLOORS </t>
  </si>
  <si>
    <t>One layer of 375 micron "Consol Plastics Brikgrip DPC" embossed damp proof course</t>
  </si>
  <si>
    <t>In walls</t>
  </si>
  <si>
    <t>BILL NO.4 TOTAL</t>
  </si>
  <si>
    <t>BILL NO. 5</t>
  </si>
  <si>
    <t>BILL NO.5 TOTAL</t>
  </si>
  <si>
    <t>BILL NO. 6</t>
  </si>
  <si>
    <t>CARPENTRY AND JOINERY</t>
  </si>
  <si>
    <t>DOORS ETC</t>
  </si>
  <si>
    <t>Internal semi-solid flush doors with 3.6mm marine plywood veneer on both sides hung to steel frames</t>
  </si>
  <si>
    <t>BILL NO.6 TOTAL</t>
  </si>
  <si>
    <t>BILL NO. 7</t>
  </si>
  <si>
    <t>CEILINGS, PARTITIONS AND ACCESS FLOORING</t>
  </si>
  <si>
    <t>BILL NO.7 TOTAL</t>
  </si>
  <si>
    <t>BILL NO. 8</t>
  </si>
  <si>
    <t>BILL NO.8 TOTAL</t>
  </si>
  <si>
    <t>BILL NO. 9</t>
  </si>
  <si>
    <t xml:space="preserve">IRONMONGERY </t>
  </si>
  <si>
    <t>LOCKS</t>
  </si>
  <si>
    <t>EN-SUITE LOCKS</t>
  </si>
  <si>
    <t>Solid</t>
  </si>
  <si>
    <t>Two lever mortice bathroom lockset</t>
  </si>
  <si>
    <t>Push plates:</t>
  </si>
  <si>
    <t>LETTERS, NAMEPLATES, ETC.</t>
  </si>
  <si>
    <t>Sign plates:</t>
  </si>
  <si>
    <t>152 x 152 x 2 mm Anodised engraved aluminium plate with fire exit, fire extinguisher, fire hose reel or fire hydrant symbol</t>
  </si>
  <si>
    <t>BATHROOM FITTINGS ETC.</t>
  </si>
  <si>
    <t>Toilet paper dispensers:</t>
  </si>
  <si>
    <t>Standard approved lockable toilet paper dispenser, colour white, holding 3 rolls (Type SE3).</t>
  </si>
  <si>
    <t>Towel rails:</t>
  </si>
  <si>
    <t>19mm Diameter stainless steel chromium plated towel rail 900mm long including end brackets plugged to wall.</t>
  </si>
  <si>
    <t>Sundries:</t>
  </si>
  <si>
    <t xml:space="preserve">32mm Diameter black rubber door stop plugged to concrete floor. </t>
  </si>
  <si>
    <t>BILL NO.9 TOTAL</t>
  </si>
  <si>
    <t>BILL NO. 10</t>
  </si>
  <si>
    <t>METALWORK</t>
  </si>
  <si>
    <t>PRESSED STEEL DOOR FRAMES</t>
  </si>
  <si>
    <t>1,2mm Double rebated frames suitable for half brick walls</t>
  </si>
  <si>
    <t>1,2mm Double rebated frames suitable for one brick walls</t>
  </si>
  <si>
    <t>BILL NO.10 TOTAL</t>
  </si>
  <si>
    <t>BILL NO. 11</t>
  </si>
  <si>
    <t>3:1 Cement plaster screeds steel trowelled on concrete:</t>
  </si>
  <si>
    <t>25mm thick on floors.</t>
  </si>
  <si>
    <t xml:space="preserve">INTERNAL PLASTER </t>
  </si>
  <si>
    <t>Cement plaster on brickwork:</t>
  </si>
  <si>
    <t>On walls</t>
  </si>
  <si>
    <t xml:space="preserve">EXTERNAL PLASTER </t>
  </si>
  <si>
    <t>On walls.</t>
  </si>
  <si>
    <t>BILL NO.11 TOTAL</t>
  </si>
  <si>
    <t>BILL NO. 12</t>
  </si>
  <si>
    <t xml:space="preserve">TILING </t>
  </si>
  <si>
    <t xml:space="preserve">WALL TILING </t>
  </si>
  <si>
    <t xml:space="preserve">CERAMIC TILES </t>
  </si>
  <si>
    <t>Fair exposed cutting and fitting around pipe not exceeding 50mm internal diameter</t>
  </si>
  <si>
    <t>Fair exposed cutting and fitting around pipe exceeding 50mm and not exceeding 110mm internal diameter</t>
  </si>
  <si>
    <t xml:space="preserve">FLOOR TILING </t>
  </si>
  <si>
    <t>BILL NO.12 TOTAL</t>
  </si>
  <si>
    <t>BILL NO. 13</t>
  </si>
  <si>
    <t>SOIL DRAINAGE</t>
  </si>
  <si>
    <t>uPVC pipes</t>
  </si>
  <si>
    <t>110mm Pipes vertically or ramped to cleaning eyes etc (no excavation)</t>
  </si>
  <si>
    <t>110mm Pipes laid in and including trenches not exceeding 1m deep</t>
  </si>
  <si>
    <t>Extra over uPVC pipes for fittings</t>
  </si>
  <si>
    <t>110mm End cap</t>
  </si>
  <si>
    <t>110mm Bend</t>
  </si>
  <si>
    <t>110mm Junction</t>
  </si>
  <si>
    <t>Unreinforced concrete encasing to 110mm horizontal pipe</t>
  </si>
  <si>
    <t>Unreinforced concrete encasing to 110mm vertical bend</t>
  </si>
  <si>
    <t>Cutting into existing 110mm drain pipe for and forming junction with 110mm pipe</t>
  </si>
  <si>
    <t>100mm Cast iron "ABC" cleaning eye</t>
  </si>
  <si>
    <t>Testing drainage pipe system</t>
  </si>
  <si>
    <t xml:space="preserve">SANITARY FITTINGS </t>
  </si>
  <si>
    <t xml:space="preserve">Franke or similar approved stainless steel </t>
  </si>
  <si>
    <t>Flushmaster - Junior No. FJ6000 22 diameter urinal flushvalve, chrome plated, exposed type with intergral ballostop valve and wallplate</t>
  </si>
  <si>
    <t>WASTE UNIONS ETC</t>
  </si>
  <si>
    <t>TRAPS ETC</t>
  </si>
  <si>
    <t>Traps etc:</t>
  </si>
  <si>
    <t xml:space="preserve">32-40mm Chromium plated bottle trap </t>
  </si>
  <si>
    <t xml:space="preserve">40-40mm Chromium plated bottle trap </t>
  </si>
  <si>
    <t xml:space="preserve">TAPS, VALVES, ETC </t>
  </si>
  <si>
    <t>Taps, valves, etc, including joining to steel pipes and/or fittings</t>
  </si>
  <si>
    <t>15mm Angle regulating valve</t>
  </si>
  <si>
    <t>15mm Chromium plated full way ballcock shut-off control valve</t>
  </si>
  <si>
    <t xml:space="preserve">SANITARY PLUMBING </t>
  </si>
  <si>
    <t>uPVC piping (SABS 967-1987):</t>
  </si>
  <si>
    <t>50mm Waste piping fixed to walls.</t>
  </si>
  <si>
    <t>110mm Ditto.</t>
  </si>
  <si>
    <t>Extra over uPVC piping for:</t>
  </si>
  <si>
    <t>50mm Bend.</t>
  </si>
  <si>
    <t>110mm Bend.</t>
  </si>
  <si>
    <t>50mm Access bend.</t>
  </si>
  <si>
    <t>110mm Access bend.</t>
  </si>
  <si>
    <t xml:space="preserve">110 mm Pan connector </t>
  </si>
  <si>
    <t xml:space="preserve">110 mm "GI two-way" vent valve </t>
  </si>
  <si>
    <t>Testing:</t>
  </si>
  <si>
    <t>Testing waste water pipe system.</t>
  </si>
  <si>
    <t xml:space="preserve">WATER SUPPLIES </t>
  </si>
  <si>
    <t>Class 2 medium copper pipes:</t>
  </si>
  <si>
    <t>22mm Ditto.</t>
  </si>
  <si>
    <t>ELECTRIC WATER HEATERS</t>
  </si>
  <si>
    <t>100  Litre horizontal wall mounted electric water heater</t>
  </si>
  <si>
    <t>Extra over class 2 copper pipes for brass compression fittings:</t>
  </si>
  <si>
    <t>15mm Fittings.</t>
  </si>
  <si>
    <t>22mm Fittings.</t>
  </si>
  <si>
    <t>Testing water supply pipe system.</t>
  </si>
  <si>
    <t>Sundry work in connection with all plumbing:</t>
  </si>
  <si>
    <t>Form hole in 230mm brickwall not exceeding 110mm diameter including making good.</t>
  </si>
  <si>
    <t>Form hole in 110mm brickwall not exceeding 100mm diameter including making good.</t>
  </si>
  <si>
    <t>FIRE APPLIANCES ETC</t>
  </si>
  <si>
    <t>Chubb</t>
  </si>
  <si>
    <t>Everyway hose reel complete with 30m plastic hose, chromium plated stopcock, shut-off nozzle and wall bracket</t>
  </si>
  <si>
    <t>BILL NO.13 TOTAL</t>
  </si>
  <si>
    <t>BILL NO. 14</t>
  </si>
  <si>
    <t xml:space="preserve">GLAZING </t>
  </si>
  <si>
    <t>TOPS, SHELVES, DOORS, MIRRORS, ETC.</t>
  </si>
  <si>
    <t>4mm Silvered float glass copper backed mirrors with polished edges holed for and fixed with chromium plated dome capped mirror screws with rubber buffers to plugs in brickwork or concrete:</t>
  </si>
  <si>
    <t>Mirror 450 x 900mm high including four chromium plated screw caps.</t>
  </si>
  <si>
    <t>BILL NO.14 TOTAL</t>
  </si>
  <si>
    <t>PAINTWORK</t>
  </si>
  <si>
    <t>ON PLASTERED SURFACES</t>
  </si>
  <si>
    <t>Prepare and apply one undercoat and paint with two coats premium quality pure acrylic PVA on:</t>
  </si>
  <si>
    <t>Exterior walls</t>
  </si>
  <si>
    <t>Interior walls.</t>
  </si>
  <si>
    <t xml:space="preserve">ON WOOD </t>
  </si>
  <si>
    <t>General surfaces of doors.</t>
  </si>
  <si>
    <t xml:space="preserve">ON METAL </t>
  </si>
  <si>
    <t>Pressed steel door frame.</t>
  </si>
  <si>
    <t>EARTHWORKS</t>
  </si>
  <si>
    <t>CONCRETE, FORMWORK AND REINFORCEMENT</t>
  </si>
  <si>
    <t>IRONMONGERY</t>
  </si>
  <si>
    <t>PLASTERING</t>
  </si>
  <si>
    <t>TILING</t>
  </si>
  <si>
    <t>PLUMBING AND DRAINAGE</t>
  </si>
  <si>
    <t>GLAZING</t>
  </si>
  <si>
    <t>SECTION NO.2 TOTAL</t>
  </si>
  <si>
    <t>Allow for  profit</t>
  </si>
  <si>
    <t>FURNITURE</t>
  </si>
  <si>
    <t>QUANTITY</t>
  </si>
  <si>
    <t>SECTION NO. 2: BUILDING WORKS</t>
  </si>
  <si>
    <t>NOMINATED SUB-CONTRACTS</t>
  </si>
  <si>
    <t>The following Provisional Amounts are for work to be done by firms of specialists and will be regarded as Nominated Sub-contractors to the Contractor. The Contractor must obtain quotations from approved firms and submit them to the Agent/Representative for his approval</t>
  </si>
  <si>
    <t>CASH DISCOUNT</t>
  </si>
  <si>
    <t>No cash discount.   All provisional sums are "NET".</t>
  </si>
  <si>
    <t>ATTENDANCE</t>
  </si>
  <si>
    <t>Without in any way limiting the meaning and interpretation, "general attendance" on sub-contractors shall include free of charge to the sub-contractor the following services for the purpose of the relative sub-contract works:</t>
  </si>
  <si>
    <t>1)   access to the site and to the places where the work is to be carried out,including the use of any temporary personnel hoists erected by the Contractor for his own use;</t>
  </si>
  <si>
    <t>2)   the provision of water and lighting and of single and/or three phase electric power to a position within 50 metres of the place where work is to be carried out, but excluding water, fuel and power for commissioning of the installation for which the Contractor shall be responsible;</t>
  </si>
  <si>
    <t>3)   the provision of an area for office accommodation, temporary workshops and for the storage of plant and materials;</t>
  </si>
  <si>
    <t>4)   the use of erected scaffolding belonging to the Contractor, in common with others having the like right whilst it so remains erected upon the site;</t>
  </si>
  <si>
    <t>5)   the use of messrooms, latrine, health and welfare facilities, and the like, where provided;</t>
  </si>
  <si>
    <t>6)   the use of the site telephone (if provided) subject to the payment by the sub-contractor for all his outgoing calls;</t>
  </si>
  <si>
    <t>7)   temporary casing and/or other protection of the work;</t>
  </si>
  <si>
    <t>8)   site security measures;</t>
  </si>
  <si>
    <t>9)   hoisting of the sub-contractor's material in loads not exceeding 500 kg;</t>
  </si>
  <si>
    <t>10)  making good in all trades and final cleaning down on completion.</t>
  </si>
  <si>
    <t>The cost of fuel, power and water for the commissioning of plant shall be borne by the sub-contractor appointed for the relevant sub-contract works in terms of the conditions under which they have/are contract for the specialist work involved.   The contractor shall allow opposite this item or under the relevant attendance items for the recovery of such costs via the installation of the necessary metres, etc.</t>
  </si>
  <si>
    <t>Allow for Profit on cost if required</t>
  </si>
  <si>
    <t>ELECTRONIC WORKS</t>
  </si>
  <si>
    <t>SUNDRY BUILDER'S WORK</t>
  </si>
  <si>
    <t>General</t>
  </si>
  <si>
    <t>Site inspection</t>
  </si>
  <si>
    <t>a). Contractors are required to inspect the site and acquaint themselves with all aspects of the works to be executed under this contract prior to the submission of their tender. No claim whatsoever will be entertained in the event of any unforeseen difficulties arising during the execution of the contract that could have been foreseen by a thorough investigation of the site, drawings and specifications.</t>
  </si>
  <si>
    <t>a). The contractor shall carry out the whole of the The Works with as little mess and noise as possible and with a minimum of disturbance to adjoining premises and their tenants/occupants. He/She shall provide proper protection and provide, erect and maintain in position proper temporary tarpaulins that may be necessary to protect existing fixtures, fittings and furniture during the progress of the works and remove on completion or when directed, all to the satisfaction of the Project Manager.</t>
  </si>
  <si>
    <t>b). Water supply pipes and other piping that may be encountered and found necessary to disconnect or cut, shall be effectually stopped off or grubbed up and removed, and any new connections that may be necessary shall be made with proper fittings, to the satisfaction of the Project Manager.</t>
  </si>
  <si>
    <t>c). Prices for taking out and removing doors and frames shall include for removing door stops, cabin hooks, etc. and making good floor and wall finishes to match existing.</t>
  </si>
  <si>
    <t>d). With regards to building up of openings in existing walls, cement screeds and paving, granolithic, tops of walls, etc. shall be levelled and prepared for raising of bricwork.</t>
  </si>
  <si>
    <t>e). Making good finishes shall include making good of the brick and concrete surfaces onto which the new finishes are applied, where necessary</t>
  </si>
  <si>
    <t>f). The contractor will be required to take all dimensions affecting the existing buildings on the site and he will be held solely responsible for the accuracy of all such dimensions where used in the manufacture of new items (Doors, windows, fittings, etc)</t>
  </si>
  <si>
    <t>Breaking down and removing brickwork etc.</t>
  </si>
  <si>
    <t>m³</t>
  </si>
  <si>
    <t>Half brick wall</t>
  </si>
  <si>
    <t>m²</t>
  </si>
  <si>
    <t>One brick wall</t>
  </si>
  <si>
    <t>Timber single door and steel frame not exceeding 2,5m²</t>
  </si>
  <si>
    <t>Tiles to floors</t>
  </si>
  <si>
    <t>Tiles to walls</t>
  </si>
  <si>
    <t>Taking out and removing glass and mirrors</t>
  </si>
  <si>
    <t>CUTTING THROUGH FLOORS AND CEILINGS</t>
  </si>
  <si>
    <t>Cutting through 100mm thick concrete surface bed for 460mm wide concrete wall footing including making good concrete on both sides of new half brick wall.</t>
  </si>
  <si>
    <t>Cutting through 100mm thick concrete surface bed for 700mm wide concrete wall footing including making good concrete on both sides of new one brick wall.</t>
  </si>
  <si>
    <t>Cutting through gypsum ceiling and brandering for half brick wall including making good on both sides of wall (new cornices elsewhere)</t>
  </si>
  <si>
    <t>Cutting through gypsum ceiling and brandering for one brick wall including making good on both sides of wall (new cornices elsewhere)</t>
  </si>
  <si>
    <t>MAKING GOOD OF FINISHES ETC.</t>
  </si>
  <si>
    <t>Making good of finishes etc.</t>
  </si>
  <si>
    <t>Making good brickwork at ends of half brick wall</t>
  </si>
  <si>
    <t>Making good internal cement plaster.</t>
  </si>
  <si>
    <t>Walls in patches</t>
  </si>
  <si>
    <t>Drywall partitioning 3200mm high including doors, ironmongery, glazed borrowed lights, etc</t>
  </si>
  <si>
    <t>Hacking up/off and removing floor tiles and wall finishers including removing mortar bed or backing and  preparing concrete or brick surfaces for new screed, plaster or tile finishers</t>
  </si>
  <si>
    <t>Cut toothings to existing brickwork and bond new half brick wall.</t>
  </si>
  <si>
    <t>Cut toothings to existing brickwork and bond new one brick wall.</t>
  </si>
  <si>
    <t>Frame for door 815 x 2032mm high</t>
  </si>
  <si>
    <t>Size 18 021 x 4 000mm high.</t>
  </si>
  <si>
    <t>Size 2 000 x 1 200mm high.</t>
  </si>
  <si>
    <t>Size 5 270 x 4 000mm high.</t>
  </si>
  <si>
    <t>Size 2 620 x 4 000mm high.</t>
  </si>
  <si>
    <t>Taking  out and removing piping, sanitary fittings, etc, including cutting off as necessary, disconnecting  piping  from fittings  and  making good floor and wall finishes (making good tiling and paintwork elsewhere)</t>
  </si>
  <si>
    <t>Toilet roller holder stainless steel</t>
  </si>
  <si>
    <t>Wash Hand Basins complete</t>
  </si>
  <si>
    <t>15mm pipe including fittings etc</t>
  </si>
  <si>
    <t>50mm Pipes including fittings, pipe supports etc</t>
  </si>
  <si>
    <t>110mm Pipes including fittings, pipe supports etc</t>
  </si>
  <si>
    <t>Water closet suite complete</t>
  </si>
  <si>
    <t>Mirror not exceeding 1m² from wall</t>
  </si>
  <si>
    <t>GRANOLITHIC FLOORS</t>
  </si>
  <si>
    <t>Untinted granolithic, on concrete</t>
  </si>
  <si>
    <t>30mm Thick on floors and landings</t>
  </si>
  <si>
    <t>SUNDRIES</t>
  </si>
  <si>
    <t>15mm Pipe in walls.</t>
  </si>
  <si>
    <t xml:space="preserve">5 kg CO2 fire extinguisher </t>
  </si>
  <si>
    <t xml:space="preserve">9kg Dry Chemical Powder fire extinguisher </t>
  </si>
  <si>
    <t>Wall mounted fire hose reel</t>
  </si>
  <si>
    <t>PARTITIONS ETC.</t>
  </si>
  <si>
    <t>Partitioning  3 200mm high with bottom track plugged and top track fixed to suspended ceiling tees</t>
  </si>
  <si>
    <t>Extra over partition 3 200mm high for vertical abutment</t>
  </si>
  <si>
    <t>Extra over partition 3 200mm high for corner</t>
  </si>
  <si>
    <t>Extra over partition 3 200mm high for T - intersection</t>
  </si>
  <si>
    <t>Extra over partition 3 200mm high for fair end</t>
  </si>
  <si>
    <t>Doors</t>
  </si>
  <si>
    <t>Insulation</t>
  </si>
  <si>
    <t>75mm Thick "Isotherm" thermal insulation blanket in cavity of partitioning</t>
  </si>
  <si>
    <t>Size 3 743 x 3 200mm high.</t>
  </si>
  <si>
    <t>Size 3 057 x 3 200mm high.</t>
  </si>
  <si>
    <t>Size 2 817 x 3 200mm high.</t>
  </si>
  <si>
    <t>Size 2 553 x 3 200mm high.</t>
  </si>
  <si>
    <t>Size 2 798 x 3 200mm high.</t>
  </si>
  <si>
    <t>Extra for 300 x 550mm opening including natural anodised aluminium louvre unit</t>
  </si>
  <si>
    <t xml:space="preserve">PAINTWORK, ETC. TO PREVIOUSLY PAINTED WORK </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</si>
  <si>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</si>
  <si>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</si>
  <si>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  An appropriate bonding liquid shall be applied to surfaces before applying a primer.</t>
  </si>
  <si>
    <t xml:space="preserve">Previously painted metal surfaces </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</si>
  <si>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</si>
  <si>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</si>
  <si>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</si>
  <si>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FLOATED PLASTER SURFACES INTERNALLY WITH</t>
  </si>
  <si>
    <t>Internal walls</t>
  </si>
  <si>
    <t>Repaint existing steel door frames</t>
  </si>
  <si>
    <t>Surfaces of plastered plasterboard partitions.</t>
  </si>
  <si>
    <t>L-shaped overall size 6 410 x 3 200mm high.</t>
  </si>
  <si>
    <t>ROLL-UP, RETRACTABLE SCREENS AND BLINDS</t>
  </si>
  <si>
    <t>"Windovert" or equivalent blinds</t>
  </si>
  <si>
    <t>40mm Door 813 x 2 032mm high</t>
  </si>
  <si>
    <t>SUSPENDED CEILINGS</t>
  </si>
  <si>
    <t>Ceiling suspended not exceeding 1m below concrete soffits.</t>
  </si>
  <si>
    <t>Extra over ceiling for opening for 75mm diameter downlighter</t>
  </si>
  <si>
    <t>Extra over ceiling for opening for 180mm diameter downlighter</t>
  </si>
  <si>
    <t>Extra over ceiling for opening for 600 x 1200mm light fitting</t>
  </si>
  <si>
    <t>Aluminium shadow line cornice trim</t>
  </si>
  <si>
    <t>25mm Edge trim in cornices</t>
  </si>
  <si>
    <t>On floors and landings.</t>
  </si>
  <si>
    <t>In narrow widths.</t>
  </si>
  <si>
    <t>Suspended ceiling tiles including suspension grid, hangers, etc</t>
  </si>
  <si>
    <t xml:space="preserve">Cutting through suspended ceiling and steel grid for half brick wall including making good on both sides of wall </t>
  </si>
  <si>
    <t>23mm Aluminium dividing strip.</t>
  </si>
  <si>
    <t>100mm High tile skirting with joints to match floor tiles.</t>
  </si>
  <si>
    <t>Existing timber doors</t>
  </si>
  <si>
    <t>Previously compacted material</t>
  </si>
  <si>
    <t>WATERPROOFING TO SHOWERS ETC</t>
  </si>
  <si>
    <t>g). None of the old materials are to be used for new work except where specifically described as being set aside for re-use.</t>
  </si>
  <si>
    <t>h). Old materials from alterations except were described as re-used or handed over, as well as all rubbish, etc. must be regularly carted from the site and not be allowed to accumulate on or around the site.</t>
  </si>
  <si>
    <t>Floors and walls</t>
  </si>
  <si>
    <t xml:space="preserve">DEMOLITIONS AND ALTERATIONS </t>
  </si>
  <si>
    <t>22mm pipe including fittings etc</t>
  </si>
  <si>
    <t xml:space="preserve">Cutting through suspended ceiling and steel grid for one brick wall including making good on both sides of wall </t>
  </si>
  <si>
    <t>15mm Flexihose, 450mm long</t>
  </si>
  <si>
    <t>Prepare, touch up factory primer and apply one coat gloss enamel</t>
  </si>
  <si>
    <t>BUDGETARY ALLOWANCES</t>
  </si>
  <si>
    <t>SECTION NO. 3: PROVISIONAL SUMS &amp; BUDGETARY ALLOWANCES</t>
  </si>
  <si>
    <t>FOR</t>
  </si>
  <si>
    <t>AT</t>
  </si>
  <si>
    <t>LEGAL AID OFFICE REFURBISHMENT</t>
  </si>
  <si>
    <t>1 UITENHAGE ROAD, GQEBERHA</t>
  </si>
  <si>
    <t>LEGAL AID</t>
  </si>
  <si>
    <t>Value added tax (VAT) @ 15%</t>
  </si>
  <si>
    <t>PROJECT : LEGAL AID OFFICE REFURBISHMENT</t>
  </si>
  <si>
    <t>SECTION 01: PRELIMINARIES AND GENERAL</t>
  </si>
  <si>
    <t>SECTION 02: BUILDING WORKS</t>
  </si>
  <si>
    <t xml:space="preserve">REPAIRS TO CARPORT </t>
  </si>
  <si>
    <t>WATERPROOFING TO WALLS</t>
  </si>
  <si>
    <t>Allow for investigations and remedial work to address mould to existing building</t>
  </si>
  <si>
    <t>BUILT IN CUPBOARDS &amp; MOVABLE CABINETS</t>
  </si>
  <si>
    <t>R</t>
  </si>
  <si>
    <t>ASBESTOS CEMENT EXTERNAL ROOF FASCIA</t>
  </si>
  <si>
    <t>SIGNAGE</t>
  </si>
  <si>
    <t>Extra over ceiling for opening for sprinkler head</t>
  </si>
  <si>
    <t>Charcoal epoxy powder coated aluminium curtain wall glazed with 6.38mm laminated safety glass with vinyl film full height and plugged to brickwork or concrete, all to Architect's drawings.</t>
  </si>
  <si>
    <t>Extra over aluminium curtain wall for aluminium window size 1 200 x 2 000mm high glazed with 6.38mm laminated safety glass including all ironmongery,etc, all to Architect's drawings.</t>
  </si>
  <si>
    <t>Charcoal epoxy powder coated aluminium partitions glazed with 6.38mm laminated safety glass, including combination louvres, with vinyl film full height and plugged to brickwork or concrete, all to Architect's drawings.</t>
  </si>
  <si>
    <t>Extra over aluminium patitions for aluminium door size 950 x 2 000mm high glazed with 6.38mm laminated safety glass including all ironmongery,etc, all to Architect's drawings.</t>
  </si>
  <si>
    <t>ALUMINIUM WINDOWS</t>
  </si>
  <si>
    <t>ALUMINIUM CURTAIN WALL</t>
  </si>
  <si>
    <t>GLASS PARTITION IN ALUMINIUM FRAMES</t>
  </si>
  <si>
    <t>Door closers:</t>
  </si>
  <si>
    <t>Manufactured In accordance with "Dormakaba" catalogue or similar approved</t>
  </si>
  <si>
    <t>Glazed aluminium curtain wall size 18 021 x 4 000mm high.</t>
  </si>
  <si>
    <t>Glazed aluminium curtain wall size 5 270 x 4 000mm high.</t>
  </si>
  <si>
    <t>Glazed aluminium curtain wall size 2 620 x 4 000mm high.</t>
  </si>
  <si>
    <t>Charcoal epoxy powder coated aluminium windows glazed with 6.38mm laminated glass complete with subframes, ironmongery, burglar bars, sealing, etc, plugged to brickwork or concrete, all to Architect's drawings.</t>
  </si>
  <si>
    <t xml:space="preserve">Size 2000mm x 1200mm </t>
  </si>
  <si>
    <t xml:space="preserve">SOIL DRAINS </t>
  </si>
  <si>
    <t xml:space="preserve">Connection </t>
  </si>
  <si>
    <t>Excavate not exceeding 2 metres deep to locate existing 110 mm  drain, cut into the same for and provide and insert new junction  including all necessary additional fittings and joint to new service  pipes.</t>
  </si>
  <si>
    <t>AMOUNT</t>
  </si>
  <si>
    <t>QTY</t>
  </si>
  <si>
    <t>SUBTOTAL 1</t>
  </si>
  <si>
    <t>SUBTOTAL 2</t>
  </si>
  <si>
    <t>TOTAL CARRIED TO FORM OF OFFER</t>
  </si>
  <si>
    <t>BILLS OF QUANTITIES</t>
  </si>
  <si>
    <t>CARRIED FORWARD</t>
  </si>
  <si>
    <t>BROUGHT FORWARD</t>
  </si>
  <si>
    <t>Tenderers shall complete the Tender briefing meeting attendance certificate (where applicable) and return the same with the tender submission. Tenderers are encouraged to inspect the site as they deem necessary.</t>
  </si>
  <si>
    <t>The contractor shall employ and remunerate, during the construction period, a community liaison officer. The contractor shall also allow for all other costs related to the employment of the community liaison officer such as but not limited to, toilet facilities, office space, supervision, stationery, safety clothing, etc.</t>
  </si>
  <si>
    <t>SUPPLEMENTARY PREAMBLES</t>
  </si>
  <si>
    <t>Nature of ground</t>
  </si>
  <si>
    <t>Use "assumed to be" if no trial holes, soils investigations, etc have been carried out - discuss with engineer.  Use "Trial holes indicate that" where the ground has been investigated by means of trial holes</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</si>
  <si>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</si>
  <si>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</si>
  <si>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</si>
  <si>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</si>
  <si>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</si>
  <si>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Breeze concrete shall consist of twelve parts clean dry furnace ash, free from coal or other foreign matter, to one part cement (12:1), the ash graded up to particles which will pass a 16,5mm ring from a minimum which fails to pass a 4,75mm mesh.  The finer materials from the screening are to be first mixed with the cement into a mortar and the ash added afterwards and thoroughly incorporated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</si>
  <si>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</si>
  <si>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</si>
  <si>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</si>
  <si>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</si>
  <si>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</si>
  <si>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BRICKWORK</t>
  </si>
  <si>
    <t>Sizes in descriptions</t>
  </si>
  <si>
    <t>Where sizes in descriptions are given in brick units, "one brick" shall represent the length and "half brick" the width of a brick</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</si>
  <si>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</si>
  <si>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</si>
  <si>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</si>
  <si>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</si>
  <si>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</si>
  <si>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</si>
  <si>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</si>
  <si>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Descriptions: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</si>
  <si>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</si>
  <si>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 elsewhere</t>
  </si>
  <si>
    <t>Finishes to ironmongery</t>
  </si>
  <si>
    <t>Descriptions</t>
  </si>
  <si>
    <t>Descriptions of bolts shall be deemed to include nuts and washers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</si>
  <si>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</si>
  <si>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Polycop polypropylene pipes:</t>
  </si>
  <si>
    <t>Pipes shall be firmly fixed to walls etc with coloured nylon snap-in pipe clips with provision for accommodating thermal movement and jointed and fixed strictly in accordance with the manufacturer's instructions</t>
  </si>
  <si>
    <t>All pipe diameters are nominal external</t>
  </si>
  <si>
    <t>Branch tees shall include flanged and bolted joints to "Polycop" branch pipes in addition and for brass compression male iron to copper straight couplers</t>
  </si>
  <si>
    <t>Reducers shall include jointing to pipes with PVC rubber ring double Z joint couplers and reducers shall be of sufficient overall length to accommodate same</t>
  </si>
  <si>
    <t>All pipes shall be jointed and fixed strictly in accordance with the manufacturer's instructions</t>
  </si>
  <si>
    <t>uPVC pipes and fittings:</t>
  </si>
  <si>
    <t>Soil, waste and vent pipes and fittings shall be solvent weld jointed</t>
  </si>
  <si>
    <t>uPVC pressure pipes and fittings:</t>
  </si>
  <si>
    <t>Pipes for water supply shall be of the class stated</t>
  </si>
  <si>
    <t>Pipes of 40mm diameter and smaller shall be plain ended with solvent welded uPVC loose sockets and fittings</t>
  </si>
  <si>
    <t>Pipes of 50mm diameter and greater shall have sockets and spigots with push in type integral rubber ring joints.  Bends shall be uPVC and all other fittings shall be cast iron, all with similar push-in type joints</t>
  </si>
  <si>
    <t>Copper pipes:</t>
  </si>
  <si>
    <t>Fixing of pipes</t>
  </si>
  <si>
    <t>Unless specifically otherwise stated, descriptions of pipes shall be deemed to include fixing to walls etc, casting in, building in or suspending not exceeding 1m below suspension level</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</si>
  <si>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</si>
  <si>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</si>
  <si>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Exposed concrete surfaces</t>
  </si>
  <si>
    <t>Exposed surfaces of concrete stormwater channels, cover slabs, inspection eye marker slabs, gulley tops, cleaning eye tops, catchpits, inspection chambers, etc shall be finished smooth with plaster</t>
  </si>
  <si>
    <t>Excavations</t>
  </si>
  <si>
    <t>No claim for rock excavation will be entertained unless the contractor has timeously notified the quantity surveyor thereof prior to backfilling</t>
  </si>
  <si>
    <t>Soft rock and "hard rock" shall be as defined in "Earthworks"</t>
  </si>
  <si>
    <t>Laying, backfilling, bedding, etc. of pipes</t>
  </si>
  <si>
    <t>Pipes shall be laid and bedded and trenches shall be carefully backfilled in accordance with manufacturers' instructions</t>
  </si>
  <si>
    <t>Where no manufacturers' instructions exist pipes shall be laid in accordance with clauses 5.1 and 5.2 of each of the following: SABS 1200 L : Medium-pressure pipelines LD : Sewers LE : Stormwater drainage Pipe trenches etc shall be backfilled in accordance with clauses 3, 5.5, 5.6, 5.7 and 7 of SABS 1200 DB : Earthworks (Pipe trenches) Pipes shall be bedded in accordance with clauses 3.1 to 3.4.1, 5.1 to 5.3 and 7 of SABS 1200 LB : Bedding (Pipes). Unless otherwise described bedding of rigid pipes shall be class B bedding</t>
  </si>
  <si>
    <t>Flush pans</t>
  </si>
  <si>
    <t>Flush pans shall have straight or side outlets and "P" or "S" traps as necessary</t>
  </si>
  <si>
    <t>Stainless steelbasins, sinks, wash troughs, urinals, etc.</t>
  </si>
  <si>
    <t>Units shall have standard aprons on all exposed edges and tiling keys against walls where applicable</t>
  </si>
  <si>
    <t>Waste unions</t>
  </si>
  <si>
    <t>Descriptions of waste unions shall be deemed to include rubber or vulcanite plugs and chains fixed to fittings</t>
  </si>
  <si>
    <t>Pipes to be taped shall be coated with the appropriate primer and the tape shall be applied with minimum 15mm lap per spiral unless otherwise described</t>
  </si>
  <si>
    <t>Couplings and fittings to pipes shall be taped in strict accordance with the manufacturer's instructions including all mastic, tape, "Layflat" sheeting, securing of same, etc</t>
  </si>
  <si>
    <t>User note:</t>
  </si>
  <si>
    <t>Dependent on soil or environmental conditions laps may require to be increased to a maximum of 55% (which results in a double layer)</t>
  </si>
  <si>
    <t>All glazing to be in accordance with NBR Part N Schedule 1 and SABS 0137</t>
  </si>
  <si>
    <t>SECTION 02 SUMMARY - BUILDING WORKS</t>
  </si>
  <si>
    <t>FINAL SUMMARY</t>
  </si>
  <si>
    <t>%</t>
  </si>
  <si>
    <r>
      <t xml:space="preserve">Provide the amount of </t>
    </r>
    <r>
      <rPr>
        <b/>
        <sz val="11"/>
        <color theme="1"/>
        <rFont val="Calibri"/>
        <family val="2"/>
        <scheme val="minor"/>
      </rPr>
      <t>R287,000.00</t>
    </r>
    <r>
      <rPr>
        <sz val="11"/>
        <color theme="1"/>
        <rFont val="Calibri"/>
        <family val="2"/>
        <scheme val="minor"/>
      </rPr>
      <t xml:space="preserve"> for furniture (chairs, desks, couches, benches, office features) to be expended as the Agent/Representative may direct or deduct in whole or in part, if not required</t>
    </r>
  </si>
  <si>
    <r>
      <t xml:space="preserve">Provide the amount of </t>
    </r>
    <r>
      <rPr>
        <b/>
        <sz val="11"/>
        <color theme="1"/>
        <rFont val="Calibri"/>
        <family val="2"/>
        <scheme val="minor"/>
      </rPr>
      <t>R270,200.00</t>
    </r>
    <r>
      <rPr>
        <sz val="11"/>
        <color theme="1"/>
        <rFont val="Calibri"/>
        <family val="2"/>
        <scheme val="minor"/>
      </rPr>
      <t xml:space="preserve"> for BICs and cabinets (office cupboards, kitchen cupboards and countertops,  bathroom cupboards and countertops) to be expended as the Agent/Representative may direct or deduct in whole or in part, if not required</t>
    </r>
  </si>
  <si>
    <r>
      <t xml:space="preserve">Provide the amount of </t>
    </r>
    <r>
      <rPr>
        <b/>
        <sz val="11"/>
        <color theme="1"/>
        <rFont val="Calibri"/>
        <family val="2"/>
        <scheme val="minor"/>
      </rPr>
      <t>R20,000.00</t>
    </r>
    <r>
      <rPr>
        <sz val="11"/>
        <color theme="1"/>
        <rFont val="Calibri"/>
        <family val="2"/>
        <scheme val="minor"/>
      </rPr>
      <t xml:space="preserve"> for sundry builder's work to be expended as the Agent/Representative may direct or deduct in whole or in part, if not required</t>
    </r>
  </si>
  <si>
    <r>
      <t xml:space="preserve">Provide the amount of </t>
    </r>
    <r>
      <rPr>
        <b/>
        <sz val="11"/>
        <color theme="1"/>
        <rFont val="Calibri"/>
        <family val="2"/>
        <scheme val="minor"/>
      </rPr>
      <t>R120,000.00</t>
    </r>
    <r>
      <rPr>
        <sz val="11"/>
        <color theme="1"/>
        <rFont val="Calibri"/>
        <family val="2"/>
        <scheme val="minor"/>
      </rPr>
      <t xml:space="preserve"> for signage (frosting, branding, etc) to be expended as the Agent/Representative may direct or deduct in whole or in part, if not required</t>
    </r>
  </si>
  <si>
    <t>Contingencies @ 5%</t>
  </si>
  <si>
    <t>SECTION 03: ELECTRICAL WORKS</t>
  </si>
  <si>
    <t xml:space="preserve">SECTION 04: HVAC </t>
  </si>
  <si>
    <t>SECTION 05: FIRE SYSTEM</t>
  </si>
  <si>
    <t>SECTION 06: PROVISIONAL SUMS &amp; BUDGETARY ALLOWANCES</t>
  </si>
  <si>
    <t>SECTION NO. 3: ELECTRICAL WORKS</t>
  </si>
  <si>
    <t>GROUND FLOOR</t>
  </si>
  <si>
    <t>DISTRIBUTION BOARD</t>
  </si>
  <si>
    <t>100A 3 PHASE/POLE CIRCUIT BREAKER</t>
  </si>
  <si>
    <t>2 POLE 60A 30MA EARTH LEAKAGE</t>
  </si>
  <si>
    <t>20A SINGLE POLE CIRCUIT BREAKER</t>
  </si>
  <si>
    <t>25A SINGLE POLE CIRCUIT BREAKER</t>
  </si>
  <si>
    <t>10A SINGLE POLE CIRCUIT BREAKER</t>
  </si>
  <si>
    <t>SINGLE POLE ISOLATOR</t>
  </si>
  <si>
    <t>ELECTRIC HYDROBOILER</t>
  </si>
  <si>
    <t>SINGLE LEVER SWITCH</t>
  </si>
  <si>
    <t>SINGLE PLUG WITH EURO COMBINATION (SKIRTING MOUNTED)</t>
  </si>
  <si>
    <t>SINGLE PLUG WITH EURO COMBINATION  (WALL MOUNTED)</t>
  </si>
  <si>
    <t>DOUBLE PLUGS FOR EMERGENCY BACKUP (SKIRTING MOUNTED)</t>
  </si>
  <si>
    <t>DOUBLE PLUG WITH EURO COMBINATION  (WALL MOUNTED)</t>
  </si>
  <si>
    <t>CEILING MOUNTED MOTION SENSOR</t>
  </si>
  <si>
    <t>600*600MM CEILING MOUNTED LED LIGHT</t>
  </si>
  <si>
    <t>1200*600MM CEILING MOUNTED LED LIGHT</t>
  </si>
  <si>
    <t>WALL MOUTED DOUBLE POWER SKIRTING</t>
  </si>
  <si>
    <t>300MM CABLE TRAY</t>
  </si>
  <si>
    <t>10MM CABLE TRAY</t>
  </si>
  <si>
    <t>1.5MM TWIN AND EARTH FLEX WIRE</t>
  </si>
  <si>
    <t>3 CORE 2.5MM TWIN AND EARTH FLAT CABLE</t>
  </si>
  <si>
    <t>HAND DRYER</t>
  </si>
  <si>
    <t xml:space="preserve">ELECTRIC DISTRIBUTION BOARD </t>
  </si>
  <si>
    <t xml:space="preserve">EQUAL OR SIMILAR APPROVED TO LEGRAND </t>
  </si>
  <si>
    <t>GROUND FLOOR POWER LAYOUT</t>
  </si>
  <si>
    <t>NEW POWERING SYSTEM DESCRIPTION</t>
  </si>
  <si>
    <t>EXISTING POWERING SYSTEM DESCRIPTION</t>
  </si>
  <si>
    <t>EXTRACTOR FAN</t>
  </si>
  <si>
    <t xml:space="preserve">SINGLE PLUG WITH EURO COMBINATION </t>
  </si>
  <si>
    <t>MOTION SENSOR</t>
  </si>
  <si>
    <t xml:space="preserve">CABLE TRACING </t>
  </si>
  <si>
    <t>No.</t>
  </si>
  <si>
    <t>days</t>
  </si>
  <si>
    <t>Allow for installation of all of the above</t>
  </si>
  <si>
    <t>NEW POWERING SYSTEM</t>
  </si>
  <si>
    <t>EXISTING POWERING SYSTEM</t>
  </si>
  <si>
    <t>SECTION 3 - SUMMARY OF ELECTRICAL WORKS</t>
  </si>
  <si>
    <t xml:space="preserve">ADDRESSABLE FIRE CONTROL PANEL </t>
  </si>
  <si>
    <t xml:space="preserve">MANUAL CALL POINTS </t>
  </si>
  <si>
    <t xml:space="preserve">PHOTOLUMINESCENT SIGN IN ALUMINIUM FRAME (MINIMUM 290MM HEIGHT) AND HANGERS, OR MOUNTING ACCESSORIES </t>
  </si>
  <si>
    <t>Lot</t>
  </si>
  <si>
    <t xml:space="preserve">FIRE HYDRANT </t>
  </si>
  <si>
    <t>SUPPLY OF 110mm Pipe</t>
  </si>
  <si>
    <t>SUPPLY AND INSTALL THE FOLLOWING:</t>
  </si>
  <si>
    <t xml:space="preserve">LOCATION </t>
  </si>
  <si>
    <t xml:space="preserve">FINDINGS </t>
  </si>
  <si>
    <t xml:space="preserve">BTU UNIT SIZES </t>
  </si>
  <si>
    <t xml:space="preserve">TOTAL PRICE </t>
  </si>
  <si>
    <t>12000BTU</t>
  </si>
  <si>
    <t/>
  </si>
  <si>
    <t>A3</t>
  </si>
  <si>
    <t>18000BTU</t>
  </si>
  <si>
    <t>9000BTU</t>
  </si>
  <si>
    <t>A7</t>
  </si>
  <si>
    <t>24000BTU</t>
  </si>
  <si>
    <t>36000BTU</t>
  </si>
  <si>
    <t>I1</t>
  </si>
  <si>
    <t>B2</t>
  </si>
  <si>
    <t>30000BTU</t>
  </si>
  <si>
    <t>11WATT</t>
  </si>
  <si>
    <t>B1</t>
  </si>
  <si>
    <t xml:space="preserve">18000BTU </t>
  </si>
  <si>
    <t>K1</t>
  </si>
  <si>
    <t xml:space="preserve">SERVICE THE AIRCON AND INSTALL A NEW OUTDOOR UNIT, SECURE THE NEW OUTDOOR UNIT </t>
  </si>
  <si>
    <t xml:space="preserve">SERVICE  AIRCON AND SECURE THE NEW OUTDOOR UNIT </t>
  </si>
  <si>
    <t>48000BTU</t>
  </si>
  <si>
    <t xml:space="preserve">INSTALL A CASSET , CEILING MOUNTED AIRCON </t>
  </si>
  <si>
    <t>FIRST FLOOR</t>
  </si>
  <si>
    <t xml:space="preserve">ALLOW THE AMOUNT R202,500.00 FOR COPPER PIPING AND INSTALLATION SOCKET KIT, GAS </t>
  </si>
  <si>
    <t>PIPING, ETC</t>
  </si>
  <si>
    <t>SECTION 4 - SUMMARY OF HVAC INSTALLATIONS</t>
  </si>
  <si>
    <t>BILL NO.</t>
  </si>
  <si>
    <t>SECTION NO.6  TOTAL</t>
  </si>
  <si>
    <t>SUBTOTAL FOR MATERIALS</t>
  </si>
  <si>
    <t>SECTION NO. 5 TOTAL</t>
  </si>
  <si>
    <t>SECTION NO. 4 TOTAL</t>
  </si>
  <si>
    <t>SECTION NO. 3 TOTAL</t>
  </si>
  <si>
    <r>
      <t xml:space="preserve">Provide the amount of </t>
    </r>
    <r>
      <rPr>
        <b/>
        <sz val="11"/>
        <color theme="1"/>
        <rFont val="Calibri"/>
        <family val="2"/>
        <scheme val="minor"/>
      </rPr>
      <t>R273,500.00</t>
    </r>
    <r>
      <rPr>
        <sz val="11"/>
        <color theme="1"/>
        <rFont val="Calibri"/>
        <family val="2"/>
        <scheme val="minor"/>
      </rPr>
      <t xml:space="preserve"> for electronic works (access control, CCTV, public address, data installation, WiFi, PABX or other similar product) to be expended as the Agent/Representative may direct or deduct in whole or in part, if not required</t>
    </r>
  </si>
  <si>
    <t>Clean down, prepare, touch up manufacturers priming coat, apply one undercoat and finish with two coats superior quality enamel on or any other similar product:</t>
  </si>
  <si>
    <t xml:space="preserve">GROUND FLOOR AIRCON REPORT </t>
  </si>
  <si>
    <t>A1&amp;A2</t>
  </si>
  <si>
    <t>A4,A5,A6,A13,A17,A18,A19,A20,K4</t>
  </si>
  <si>
    <t>A8,A10,A16,A21</t>
  </si>
  <si>
    <t>A11,A12,A14,A34,A32,B3,A9,A15</t>
  </si>
  <si>
    <t>A22,A23,A33,A26,A27,A28,A29,A30,A31,A24,I1,K3,A25</t>
  </si>
  <si>
    <t>D11,D3,D4,E1,D2,D1,D9,D6,D5,E2</t>
  </si>
  <si>
    <t xml:space="preserve">FIRST FLOOR AIRCON REPORT </t>
  </si>
  <si>
    <t>A1,A2,A3,A12,A11</t>
  </si>
  <si>
    <t>A4,A10,A5</t>
  </si>
  <si>
    <t>A6,A7,A8,A9,A13</t>
  </si>
  <si>
    <t>B3,B4,B5</t>
  </si>
  <si>
    <t>D1,D2,D3,D5,D6,D6,D7,D10</t>
  </si>
  <si>
    <t>SECTION NO. 4: HVAC WORKS</t>
  </si>
  <si>
    <t>INSTALL A 2-SPLIT UNIT CEILING MOUNTED AIRCON( OPEN SPACE)</t>
  </si>
  <si>
    <t xml:space="preserve">RATE </t>
  </si>
  <si>
    <t>INSTALL NEW AIRCON(KITCHEN AREA)</t>
  </si>
  <si>
    <t>INSTALLATION EXTRACTION FAN(KITCHEN &amp; TOILET AREA)</t>
  </si>
  <si>
    <t>ASSESS, REPAIR AND MAINTAIN THE AIRCON(GROUND FLOOR)</t>
  </si>
  <si>
    <t>SERVICE THE AIRCON(GROUND FLOOR )</t>
  </si>
  <si>
    <t>INSTALL NEW AIRCON(NEW OFFICE AREA AND EXISTING AREA)</t>
  </si>
  <si>
    <t>NEW  3 SPLIT TYPE AIRCON(NEW OFFICE AREA)</t>
  </si>
  <si>
    <t>INSTALL NEW AIRCON 2 SPLIT CEILING MOUNTED(NEW OFFICE AREA)</t>
  </si>
  <si>
    <t>REPLACE AND INSTALL THE CEILING MOUNTED AIRCON(GROUND FLOOR)</t>
  </si>
  <si>
    <t>NEW EXTRACTION FAN INSTALLATION(KITCHEN &amp;TOILET)</t>
  </si>
  <si>
    <t>REPLACE AND INSTALL THE CEILING MOUNTED AIRCON (WAITING AREA)</t>
  </si>
  <si>
    <t xml:space="preserve"> UNIT SIZES </t>
  </si>
  <si>
    <t xml:space="preserve">AMOUNT </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</si>
  <si>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(Similar or Equivalent Product).  Capillary solder fittings shall comply with ISO 2016.  Only compression fittings shall be used in walls or in ground</t>
  </si>
  <si>
    <t>Polypropylene pipes 54mm diameter and under shall be seamless copper coloured class 16 pipes jointed with "Fast-fuse" heat welded thermoplastic or brass compression fittings as designed for use with copper pipes as stated (Similar or Equivalent Product)</t>
  </si>
  <si>
    <t>Union Tiles Eco ceramic tiles (Code: 1ECOMIDMAR30X90) or Similar or Equivalent Product, size 300mm x 900mm, fixed to  plaster (elsewhere measured) with TAL tile adhesive  with joints continuous in both directions and grouted with TAL tile grout, excess grout on the surface to be cleaned with water as work proceeds.</t>
  </si>
  <si>
    <t>150 x 345mm Stainless steel 1.2mm thick push/kick plate fixed to door with number 6 small raised head stainless steel screws at equal centres or similar approved.</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</si>
  <si>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 or similar approved.</t>
  </si>
  <si>
    <t xml:space="preserve">Extra over partition for 40mm semi-solid flush door 813 x 2032mm high with commercial veneer on both sides and hardwood edge strips to vertical edges hung to and including standard natural anodised aluminium door frame with one pair of 100mm nylon washered aluminium hinges or similar approved, 3 lever mortice lockset, pair of handles, door stop and additional studding, trimming, etc </t>
  </si>
  <si>
    <t xml:space="preserve">Extra over partition for 40mm semi-solid flush double door 1513 x 2032mm high in two unequal leaves, with commercial veneer on both sides and hardwood edge strips to vertical edges hung to and including standard natural anodised aluminium door frame with three pairs of 100mm nylon washered aluminium hinges or similar approved, 3 lever mortice lockset, rebate conversion set, flush bolt, 2 pairs of handles, 2 door stops and additional studding, trimming, etc </t>
  </si>
  <si>
    <r>
      <t xml:space="preserve">Provide the amount of </t>
    </r>
    <r>
      <rPr>
        <b/>
        <sz val="11"/>
        <color theme="1"/>
        <rFont val="Calibri"/>
        <family val="2"/>
        <scheme val="minor"/>
      </rPr>
      <t>R620 000,</t>
    </r>
    <r>
      <rPr>
        <sz val="11"/>
        <color theme="1"/>
        <rFont val="Calibri"/>
        <family val="2"/>
        <scheme val="minor"/>
      </rPr>
      <t xml:space="preserve"> for alterations and design to the carport roof to be expended as the Agent/Representative may direct or deduct in whole or in part, if not required</t>
    </r>
  </si>
  <si>
    <t>MAY 2026</t>
  </si>
  <si>
    <t xml:space="preserve">Prepare, stop and apply bonding liquid, one coat Dulux alkali resistant primer and three coats Dulux trade glazecoat or approved equivalent paint to </t>
  </si>
  <si>
    <t>Kwikot or approved equivalent</t>
  </si>
  <si>
    <t>Nuwkem sanitary bin, 21L stainless steel or approved equivalent</t>
  </si>
  <si>
    <t>Supply and install Hydroboil 10.0 Litre, 2.4Kw, Stainless steel including installation for the kitchenette or approved equivalent</t>
  </si>
  <si>
    <t>Prepare, stop and apply bonding liquid, one coat wood primer and two coats gloss enamel or approved equivalent on:</t>
  </si>
  <si>
    <t>Prepare and apply one coat wood primer, one coat universal undercoat and two coats gloss enamel on or approved equivalent:</t>
  </si>
  <si>
    <t>Excel HD-04 or approved equivalent, stainless steel automatic hot air hand dryer, 2.5kW.</t>
  </si>
  <si>
    <t>32mm Code 301 chrome plated basin waste union or approved equivalent.</t>
  </si>
  <si>
    <t>40mm Code 317 chrome plated sink waste union or approved equivalent.</t>
  </si>
  <si>
    <t xml:space="preserve">Waste unions SABS etc: </t>
  </si>
  <si>
    <t>HYDROBOIL or approved equivalent SABS</t>
  </si>
  <si>
    <t>Neptune or approved equivalent, white square wall hung urinal, size 330 x 330mm, top inlet including 38mm chromium plated domical grating and chromium plated top inlet spreader fixed on and including two hanger brackets.</t>
  </si>
  <si>
    <t xml:space="preserve">Cobra or approved equivalent Welcome Toilet Pan Wall Hung including Grohe Uniset for WC without support feet, Grohe Extension 300mm for Concealed Flush Pipe Black and Grohe Pneumatic Actuation Chrome complete as per sanitary schedule </t>
  </si>
  <si>
    <t>Udine white counter top basin or approved equivalent, size 590 x 410 x 170mm including forming opening for waste, fixed to counter (elsewhere measured).</t>
  </si>
  <si>
    <t>Franke Projectline Seb PLN611 polished stainless steel sink or approved equivalent size 800 x 460 mm wide single bowl, fitted onto cupboard (elsewhere specified) including 50mm waste fitting and PVC trap (trap elsewhere specified).</t>
  </si>
  <si>
    <t xml:space="preserve">En 2-4 Parallel Arm non hold open door closer, adjustable strength, hydraulic speed control, push side fitting (Code: Ts73V Pa-Pab-Sl) </t>
  </si>
  <si>
    <t xml:space="preserve">152 x 152 x 2mm Anodised silver engraved sign with Female Pictogram E12, fixed to wall or door (Union AL5066E-11/2AS). </t>
  </si>
  <si>
    <t xml:space="preserve">152 x 152 x 2mm Anodised silver engraved sign with Male Pictogram E12, fixed to wall or door (Union AL5066E-10/2AS). </t>
  </si>
  <si>
    <t xml:space="preserve">925 x 144mm Girth stainless steel 1.2mm thick push/kick plate, twice bent along length to fit over top of door, fixed to door with number 8 small raised head stainless steel screws at equal centres. </t>
  </si>
  <si>
    <t>OWAcoustic Futura Premium biologically absorbable mineral wool ceiling tiles, NRC - 0.75, size 1200 x 600 x 15mm with Square-edge and white painted finish, laid on fire rated OWAconstruct system S3 exposed demountable T24 suspension system, comprising galvanised main tees and cross tees with main tees suspended by means of galvanised hangers at centres not exceeding 1200mm with ceiling perimeter finished with OWA Construct Shadowline W-trim, plugged and screwed at 200mm centres, and all installed to manufacturer's instructions OWAcoustic Futura Premium biologically absorbable mineral wool or similar approved:</t>
  </si>
  <si>
    <t>Windovert Brushed Brushed Silver aluminium venetian blind, with 50mm x 0.23 thick slats including 57 x 38,3mm high matching aluminium powder coated top and bottom tracks with stainless steel separator pins, cordlock and roller pins, blinds to be fitted inside reveal to concrete lintel or similar approved.</t>
  </si>
  <si>
    <t>Waterproofing to all moisture susceptible walls and floors: Apply one coat cementitious flexible waterproofing slurry. Saturate strips of 200mm 100% Polypropylene Continuous Filament Saturation Membrane and apply it to all angles, sharp edges and verges etc. Allow first coat to cure . Apply a second coat of cementitious waterproofing slurry at right angles to the first coat, all in strict accordance with manufacturer's recommendations and specification or similar approved:</t>
  </si>
  <si>
    <t>PIPING, AND FITTINGS ETC</t>
  </si>
  <si>
    <t>Rhino-Drywall or equivalent system partition systems</t>
  </si>
  <si>
    <t>BPB Gypsum GypRoc Standard or similar approved - 40 db (½ hour fire rating) Ultrasteel stud drywall consisting of stud and track system with 51mm Drywall Ultrasteel studs positioned at 600mm centres fixed into 51mm wide top and bottom track clad on both sides with 12,5mm thick taper edged Rhinoboard or equivalent fixed with 25mm Drywall screws at 220mm centres, all finished of with Rhinolite or equivalent smooth plaster and all corners fixed with Drywall Corner beads and all joints to be taped and jointed as per manufacture's specifications.</t>
  </si>
  <si>
    <t>Approved floor tiles (PC Sum R230.00/m2) or similar product delivered to site, laid to an approved pattern with 6mm joints and fixing with an approved cement based ceramic tile adhesive spread evenly using a notched adhesive trowel including working over small areas and removing excess adhesive using a damp sponge and wipe the surface clean as tiling work progresses</t>
  </si>
  <si>
    <t xml:space="preserve">Vitreous china or similar product </t>
  </si>
  <si>
    <t>Chrome sink mixer tap or approved equivalent</t>
  </si>
  <si>
    <t>Chrome tall basin mixer tap with cold start or approved equivalent</t>
  </si>
  <si>
    <t>Each</t>
  </si>
  <si>
    <t>Concrete strip footing/bund wall (300 mm deep × 200 mm wide × 200 mm above ground), including excavation, concrete, reinforcement, and backfilling</t>
  </si>
  <si>
    <t>Automated gate</t>
  </si>
  <si>
    <t>each</t>
  </si>
  <si>
    <t>Fencing Clearview</t>
  </si>
  <si>
    <t>Concrete Footing for fence</t>
  </si>
  <si>
    <t>Lighting on parking</t>
  </si>
  <si>
    <t>Supply, install, test, and commission one automated gate motors  1000kg , a complete access control system, remote controls, and all associated wiring, conduits, fittings, and accessories required for a fully operational system, including operator training.</t>
  </si>
  <si>
    <t>supply and install  electric fence an 8-wire wall top full kit  perimeter 150m</t>
  </si>
  <si>
    <t>SOUND BEACONS FROM 80DB UP TO 120 DB</t>
  </si>
  <si>
    <t>Remove the pallisade and instal new 2.1 m high PVC-coated Clearview fence (12 mm anti-climb) complete with posts, clamps, and installation</t>
  </si>
  <si>
    <t>5 m automated Clearview vehicle gate</t>
  </si>
  <si>
    <r>
      <t xml:space="preserve">Provide the amount of </t>
    </r>
    <r>
      <rPr>
        <b/>
        <sz val="11"/>
        <color theme="1"/>
        <rFont val="Calibri"/>
        <family val="2"/>
        <scheme val="minor"/>
      </rPr>
      <t>R1,200 000.00</t>
    </r>
    <r>
      <rPr>
        <sz val="11"/>
        <color theme="1"/>
        <rFont val="Calibri"/>
        <family val="2"/>
        <scheme val="minor"/>
      </rPr>
      <t xml:space="preserve"> for removing  and replacing external asbestos cement roof fascia with new fibre cement fascia, to be expended as the Agent/Representative may direct or deduct in whole or in part, if not required</t>
    </r>
  </si>
  <si>
    <t>Allow for Profit</t>
  </si>
  <si>
    <t>Provide the amount of R80,000.00 for Supply, install, test, and commission one automated gate motors, one boom gate, a complete access control system, infrared safety beams, remote controls, and all associated wiring, conduits, fittings, and accessories required for a fully operational system, including operator training.</t>
  </si>
  <si>
    <t>SMOKE DETECTORS</t>
  </si>
  <si>
    <t>Clearview pedestrian gaten (1.2m)</t>
  </si>
  <si>
    <t xml:space="preserve">Parking lot Sport lighting 100w (LED fitting, pole where required, cabling, foundation, installation, and commissioning) </t>
  </si>
  <si>
    <t>Supply, install, test, and commission one automated  swing gate motors 750kg , replace old two swing arm with new arms , remote control, and all associated wiring, conduits, fittings, and accessories required for a fully operational system, including operator training.</t>
  </si>
  <si>
    <t xml:space="preserve"> SUPPLY SMOKE DETECTORS AND INSTALL PANELS WITH FIRE RESISTING OF  PH 120</t>
  </si>
  <si>
    <t>SMOKE CABLING (200m) WITH FIRE RESISTING  PH120</t>
  </si>
  <si>
    <t>SECTION NO. 5: SMOKE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</si>
</sst>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R&quot;#,##0.00;[Red]\-&quot;R&quot;#,##0.00"/>
    <numFmt numFmtId="165" formatCode="_-* #,##0.00_-;\-* #,##0.00_-;_-* &quot;-&quot;??_-;_-@_-"/>
    <numFmt numFmtId="166" formatCode="_ * #,##0.00_ ;_ * \-#,##0.00_ ;_ * &quot;-&quot;??_ ;_ @_ "/>
    <numFmt numFmtId="167" formatCode="0.0"/>
    <numFmt numFmtId="168" formatCode="0.0%"/>
    <numFmt numFmtId="169" formatCode="_-[$R-435]* #,##0.00_-;\-[$R-435]* #,##0.00_-;_-[$R-435]* &quot;-&quot;??_-;_-@_-"/>
  </numFmts>
  <fonts count="4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G Times"/>
      <family val="1"/>
    </font>
    <font>
      <sz val="10"/>
      <name val="CG Times"/>
    </font>
    <font>
      <b/>
      <u/>
      <sz val="10"/>
      <name val="Times New Roman"/>
      <family val="1"/>
    </font>
    <font>
      <sz val="11"/>
      <name val="Calibri"/>
      <family val="2"/>
    </font>
    <font>
      <sz val="10"/>
      <name val="Arial"/>
      <family val="2"/>
    </font>
    <font>
      <sz val="14"/>
      <name val="Arial"/>
      <family val="2"/>
    </font>
    <font>
      <u/>
      <sz val="10"/>
      <color theme="10"/>
      <name val="Arial"/>
      <family val="2"/>
    </font>
    <font>
      <sz val="11"/>
      <name val="Calibri"/>
      <family val="2"/>
    </font>
    <font>
      <u/>
      <sz val="11"/>
      <color theme="1"/>
      <name val="Calibri"/>
      <family val="2"/>
      <scheme val="minor"/>
    </font>
    <font>
      <b/>
      <sz val="12"/>
      <color theme="1"/>
      <name val="Calibri"/>
      <family val="2"/>
      <scheme val="minor"/>
    </font>
    <font>
      <b/>
      <i/>
      <sz val="10"/>
      <name val="Times New Roman"/>
      <family val="1"/>
    </font>
    <font>
      <b/>
      <i/>
      <sz val="14"/>
      <name val="Times New Roman"/>
      <family val="1"/>
    </font>
    <font>
      <b/>
      <sz val="14"/>
      <name val="Times New Roman"/>
      <family val="1"/>
    </font>
    <font>
      <sz val="14"/>
      <name val="MS Sans Serif"/>
      <family val="2"/>
    </font>
    <font>
      <b/>
      <sz val="14"/>
      <color indexed="17"/>
      <name val="Times New Roman"/>
      <family val="1"/>
    </font>
    <font>
      <sz val="14"/>
      <color rgb="FF00B050"/>
      <name val="Times New Roman"/>
      <family val="1"/>
    </font>
    <font>
      <b/>
      <sz val="9"/>
      <name val="Arial"/>
      <family val="2"/>
    </font>
    <font>
      <sz val="12"/>
      <name val="Times New Roman"/>
      <family val="1"/>
    </font>
    <font>
      <b/>
      <sz val="11"/>
      <color theme="1" tint="0.14999847407452621"/>
      <name val="Arial"/>
      <family val="2"/>
    </font>
    <font>
      <sz val="11"/>
      <color theme="1"/>
      <name val="Arial"/>
      <family val="2"/>
    </font>
    <font>
      <b/>
      <sz val="11"/>
      <color theme="1"/>
      <name val="Arial"/>
      <family val="2"/>
    </font>
    <font>
      <b/>
      <sz val="14"/>
      <color theme="1"/>
      <name val="Times New Roman"/>
      <family val="1"/>
    </font>
    <font>
      <b/>
      <sz val="16"/>
      <color theme="1"/>
      <name val="Times New Roman"/>
      <family val="1"/>
    </font>
    <font>
      <b/>
      <sz val="11"/>
      <color rgb="FF000000"/>
      <name val="Calibri"/>
      <family val="2"/>
      <scheme val="minor"/>
    </font>
    <font>
      <sz val="11"/>
      <color rgb="FF000000"/>
      <name val="Calibri"/>
      <family val="2"/>
      <scheme val="minor"/>
    </font>
    <font>
      <u/>
      <sz val="11"/>
      <color rgb="FF000000"/>
      <name val="Calibri (Body)"/>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thin">
        <color auto="1"/>
      </left>
      <right/>
      <top/>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double">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right style="medium">
        <color indexed="64"/>
      </right>
      <top style="thick">
        <color indexed="64"/>
      </top>
      <bottom/>
      <diagonal/>
    </border>
    <border>
      <left/>
      <right style="medium">
        <color indexed="64"/>
      </right>
      <top/>
      <bottom style="thin">
        <color indexed="64"/>
      </bottom>
      <diagonal/>
    </border>
    <border>
      <left style="thin">
        <color auto="1"/>
      </left>
      <right/>
      <top style="thin">
        <color indexed="64"/>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indexed="64"/>
      </right>
      <top style="medium">
        <color auto="1"/>
      </top>
      <bottom style="double">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auto="1"/>
      </right>
      <top/>
      <bottom/>
      <diagonal/>
    </border>
  </borders>
  <cellStyleXfs count="6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3" fontId="18" fillId="0" borderId="0" applyFont="0" applyFill="0" applyBorder="0" applyAlignment="0" applyProtection="0"/>
    <xf numFmtId="44" fontId="19" fillId="0" borderId="0" applyFont="0" applyFill="0" applyBorder="0" applyAlignment="0" applyProtection="0"/>
    <xf numFmtId="0" fontId="20" fillId="0" borderId="0"/>
    <xf numFmtId="43" fontId="19" fillId="0" borderId="0" applyFont="0" applyFill="0" applyBorder="0" applyAlignment="0" applyProtection="0"/>
    <xf numFmtId="3" fontId="18" fillId="0" borderId="0" applyFont="0" applyFill="0" applyBorder="0" applyAlignment="0" applyProtection="0"/>
    <xf numFmtId="0" fontId="21" fillId="0" borderId="0"/>
    <xf numFmtId="0" fontId="18" fillId="0" borderId="0"/>
    <xf numFmtId="0" fontId="18" fillId="0" borderId="0"/>
    <xf numFmtId="44" fontId="20"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22" fillId="0" borderId="0"/>
    <xf numFmtId="0" fontId="23" fillId="0" borderId="0"/>
    <xf numFmtId="0" fontId="25" fillId="0" borderId="0" applyNumberFormat="0" applyFill="0" applyBorder="0" applyAlignment="0" applyProtection="0"/>
    <xf numFmtId="166" fontId="18" fillId="0" borderId="0" applyFont="0" applyFill="0" applyBorder="0" applyAlignment="0" applyProtection="0"/>
    <xf numFmtId="0" fontId="26" fillId="0" borderId="0"/>
    <xf numFmtId="0" fontId="26" fillId="0" borderId="0"/>
    <xf numFmtId="0" fontId="18" fillId="0" borderId="0"/>
    <xf numFmtId="0" fontId="22" fillId="0" borderId="0"/>
    <xf numFmtId="0" fontId="22" fillId="0" borderId="0"/>
    <xf numFmtId="0" fontId="36" fillId="0" borderId="0"/>
  </cellStyleXfs>
  <cellXfs count="271">
    <xf numFmtId="0" fontId="0" fillId="0" borderId="0" xfId="0"/>
    <xf numFmtId="0" fontId="24" fillId="0" borderId="0" xfId="0" applyFont="1"/>
    <xf numFmtId="0" fontId="16" fillId="0" borderId="0" xfId="0" applyFont="1" applyProtection="1">
      <protection locked="0"/>
    </xf>
    <xf numFmtId="0" fontId="16" fillId="0" borderId="14" xfId="0" applyFont="1" applyBorder="1" applyAlignment="1">
      <alignment horizontal="left" vertical="center"/>
    </xf>
    <xf numFmtId="0" fontId="16" fillId="0" borderId="14" xfId="0" applyFont="1" applyBorder="1" applyAlignment="1">
      <alignment vertical="center" wrapText="1"/>
    </xf>
    <xf numFmtId="0" fontId="16" fillId="0" borderId="14" xfId="0" applyFont="1" applyBorder="1" applyAlignment="1">
      <alignment vertical="center"/>
    </xf>
    <xf numFmtId="0" fontId="16" fillId="0" borderId="14" xfId="0" applyFont="1" applyBorder="1" applyAlignment="1">
      <alignment horizontal="center" vertical="center" wrapText="1"/>
    </xf>
    <xf numFmtId="43" fontId="16" fillId="0" borderId="14" xfId="42" applyFont="1" applyFill="1" applyBorder="1" applyAlignment="1" applyProtection="1">
      <alignment horizontal="center" vertical="center"/>
      <protection locked="0"/>
    </xf>
    <xf numFmtId="0" fontId="0" fillId="0" borderId="10" xfId="0" applyBorder="1" applyAlignment="1">
      <alignment horizontal="center"/>
    </xf>
    <xf numFmtId="0" fontId="0" fillId="0" borderId="10" xfId="0" applyBorder="1" applyAlignment="1">
      <alignment wrapText="1"/>
    </xf>
    <xf numFmtId="0" fontId="0" fillId="0" borderId="10" xfId="0" applyBorder="1"/>
    <xf numFmtId="43" fontId="0" fillId="0" borderId="10" xfId="42" applyFont="1" applyFill="1" applyBorder="1" applyProtection="1">
      <protection locked="0"/>
    </xf>
    <xf numFmtId="0" fontId="0" fillId="0" borderId="0" xfId="0" applyProtection="1">
      <protection locked="0"/>
    </xf>
    <xf numFmtId="0" fontId="0" fillId="0" borderId="10" xfId="0" applyBorder="1" applyAlignment="1">
      <alignment horizontal="center" vertical="top"/>
    </xf>
    <xf numFmtId="43" fontId="0" fillId="0" borderId="0" xfId="42" applyFont="1" applyFill="1" applyProtection="1">
      <protection locked="0"/>
    </xf>
    <xf numFmtId="0" fontId="0" fillId="0" borderId="15" xfId="0" applyBorder="1" applyAlignment="1">
      <alignment horizontal="center" vertical="top"/>
    </xf>
    <xf numFmtId="0" fontId="0" fillId="0" borderId="15" xfId="0" applyBorder="1" applyAlignment="1">
      <alignment wrapText="1"/>
    </xf>
    <xf numFmtId="0" fontId="0" fillId="0" borderId="15" xfId="0" applyBorder="1"/>
    <xf numFmtId="43" fontId="0" fillId="0" borderId="15" xfId="42" applyFont="1" applyFill="1" applyBorder="1" applyProtection="1">
      <protection locked="0"/>
    </xf>
    <xf numFmtId="0" fontId="0" fillId="0" borderId="0" xfId="0" applyAlignment="1">
      <alignment horizontal="center"/>
    </xf>
    <xf numFmtId="0" fontId="0" fillId="0" borderId="0" xfId="0" applyAlignment="1">
      <alignment wrapText="1"/>
    </xf>
    <xf numFmtId="43" fontId="0" fillId="0" borderId="0" xfId="42" applyFont="1" applyFill="1" applyProtection="1"/>
    <xf numFmtId="43" fontId="0" fillId="0" borderId="0" xfId="0" applyNumberFormat="1" applyProtection="1">
      <protection locked="0"/>
    </xf>
    <xf numFmtId="43" fontId="0" fillId="0" borderId="0" xfId="42" applyFont="1" applyFill="1" applyBorder="1" applyProtection="1">
      <protection locked="0"/>
    </xf>
    <xf numFmtId="43" fontId="16" fillId="0" borderId="14" xfId="42" applyFont="1" applyFill="1" applyBorder="1" applyAlignment="1" applyProtection="1">
      <alignment horizontal="center" vertical="center" wrapText="1"/>
      <protection locked="0"/>
    </xf>
    <xf numFmtId="0" fontId="16" fillId="0" borderId="0" xfId="0" applyFont="1" applyAlignment="1" applyProtection="1">
      <alignment wrapText="1"/>
      <protection locked="0"/>
    </xf>
    <xf numFmtId="0" fontId="16" fillId="0" borderId="10" xfId="0" applyFont="1" applyBorder="1" applyAlignment="1">
      <alignment wrapText="1"/>
    </xf>
    <xf numFmtId="43" fontId="0" fillId="0" borderId="10" xfId="42" applyFont="1" applyBorder="1" applyProtection="1">
      <protection locked="0"/>
    </xf>
    <xf numFmtId="0" fontId="0" fillId="0" borderId="10" xfId="0" applyBorder="1" applyAlignment="1">
      <alignment horizontal="center" wrapText="1"/>
    </xf>
    <xf numFmtId="0" fontId="16" fillId="0" borderId="14" xfId="0" applyFont="1" applyBorder="1" applyAlignment="1">
      <alignment horizontal="left" vertical="top" wrapText="1"/>
    </xf>
    <xf numFmtId="43" fontId="0" fillId="0" borderId="10" xfId="42" applyFont="1" applyFill="1" applyBorder="1" applyAlignment="1" applyProtection="1">
      <alignment wrapText="1"/>
      <protection locked="0"/>
    </xf>
    <xf numFmtId="43" fontId="0" fillId="0" borderId="10" xfId="42" applyFont="1" applyFill="1" applyBorder="1" applyAlignment="1" applyProtection="1">
      <alignment wrapText="1"/>
    </xf>
    <xf numFmtId="0" fontId="0" fillId="0" borderId="0" xfId="0" applyAlignment="1" applyProtection="1">
      <alignment wrapText="1"/>
      <protection locked="0"/>
    </xf>
    <xf numFmtId="43" fontId="0" fillId="0" borderId="0" xfId="42" applyFont="1" applyFill="1" applyBorder="1" applyAlignment="1" applyProtection="1">
      <alignment wrapText="1"/>
      <protection locked="0"/>
    </xf>
    <xf numFmtId="43" fontId="16" fillId="0" borderId="16" xfId="42" applyFont="1" applyFill="1" applyBorder="1" applyAlignment="1" applyProtection="1">
      <alignment wrapText="1"/>
    </xf>
    <xf numFmtId="0" fontId="0" fillId="0" borderId="0" xfId="0" applyAlignment="1">
      <alignment horizontal="center" vertical="top" wrapText="1"/>
    </xf>
    <xf numFmtId="0" fontId="0" fillId="0" borderId="0" xfId="0" applyAlignment="1">
      <alignment horizontal="center" wrapText="1"/>
    </xf>
    <xf numFmtId="43" fontId="0" fillId="0" borderId="0" xfId="42" applyFont="1" applyFill="1" applyBorder="1" applyAlignment="1" applyProtection="1">
      <alignment wrapText="1"/>
    </xf>
    <xf numFmtId="0" fontId="16" fillId="0" borderId="14" xfId="54" applyNumberFormat="1" applyFont="1" applyBorder="1" applyAlignment="1">
      <alignment horizontal="center" vertical="center" wrapText="1"/>
    </xf>
    <xf numFmtId="0" fontId="0" fillId="0" borderId="10" xfId="54" applyNumberFormat="1" applyFont="1" applyBorder="1" applyAlignment="1">
      <alignment horizontal="center"/>
    </xf>
    <xf numFmtId="0" fontId="0" fillId="0" borderId="15" xfId="54" applyNumberFormat="1" applyFont="1" applyBorder="1" applyAlignment="1">
      <alignment horizontal="center"/>
    </xf>
    <xf numFmtId="0" fontId="0" fillId="0" borderId="0" xfId="54" applyNumberFormat="1" applyFont="1" applyAlignment="1">
      <alignment horizontal="center"/>
    </xf>
    <xf numFmtId="0" fontId="0" fillId="0" borderId="11" xfId="0" applyBorder="1" applyAlignment="1">
      <alignment horizontal="center" vertical="top" wrapText="1"/>
    </xf>
    <xf numFmtId="0" fontId="0" fillId="0" borderId="13" xfId="0" applyBorder="1" applyAlignment="1">
      <alignment horizontal="center" vertical="top" wrapText="1"/>
    </xf>
    <xf numFmtId="0" fontId="27" fillId="0" borderId="10" xfId="0" applyFont="1" applyBorder="1" applyAlignment="1">
      <alignment wrapText="1"/>
    </xf>
    <xf numFmtId="0" fontId="28" fillId="0" borderId="10" xfId="0" applyFont="1" applyBorder="1" applyAlignment="1">
      <alignment wrapText="1"/>
    </xf>
    <xf numFmtId="0" fontId="29" fillId="0" borderId="0" xfId="49" applyFont="1"/>
    <xf numFmtId="0" fontId="18" fillId="0" borderId="0" xfId="0" applyFont="1"/>
    <xf numFmtId="0" fontId="18" fillId="0" borderId="0" xfId="49"/>
    <xf numFmtId="0" fontId="24" fillId="0" borderId="0" xfId="49" applyFont="1"/>
    <xf numFmtId="0" fontId="30" fillId="0" borderId="0" xfId="49" applyFont="1"/>
    <xf numFmtId="0" fontId="31" fillId="0" borderId="0" xfId="49" applyFont="1" applyAlignment="1">
      <alignment horizontal="centerContinuous"/>
    </xf>
    <xf numFmtId="0" fontId="32" fillId="0" borderId="0" xfId="49" applyFont="1" applyAlignment="1">
      <alignment horizontal="centerContinuous"/>
    </xf>
    <xf numFmtId="0" fontId="24" fillId="0" borderId="0" xfId="49" applyFont="1" applyAlignment="1">
      <alignment horizontal="centerContinuous"/>
    </xf>
    <xf numFmtId="0" fontId="33" fillId="0" borderId="0" xfId="49" applyFont="1" applyAlignment="1">
      <alignment horizontal="center"/>
    </xf>
    <xf numFmtId="0" fontId="30" fillId="0" borderId="0" xfId="49" applyFont="1" applyAlignment="1">
      <alignment horizontal="right"/>
    </xf>
    <xf numFmtId="0" fontId="33" fillId="0" borderId="0" xfId="49" applyFont="1" applyAlignment="1">
      <alignment horizontal="centerContinuous"/>
    </xf>
    <xf numFmtId="0" fontId="34" fillId="0" borderId="0" xfId="49" applyFont="1" applyAlignment="1">
      <alignment horizontal="centerContinuous"/>
    </xf>
    <xf numFmtId="0" fontId="35" fillId="0" borderId="0" xfId="0" applyFont="1"/>
    <xf numFmtId="167" fontId="37" fillId="33" borderId="18" xfId="64" applyNumberFormat="1" applyFont="1" applyFill="1" applyBorder="1" applyAlignment="1">
      <alignment horizontal="left" vertical="center"/>
    </xf>
    <xf numFmtId="167" fontId="37" fillId="33" borderId="19" xfId="64" applyNumberFormat="1" applyFont="1" applyFill="1" applyBorder="1" applyAlignment="1">
      <alignment horizontal="left" vertical="center"/>
    </xf>
    <xf numFmtId="0" fontId="38" fillId="0" borderId="0" xfId="0" applyFont="1"/>
    <xf numFmtId="167" fontId="37" fillId="33" borderId="27" xfId="64" applyNumberFormat="1" applyFont="1" applyFill="1" applyBorder="1" applyAlignment="1">
      <alignment horizontal="left" vertical="center"/>
    </xf>
    <xf numFmtId="167" fontId="37" fillId="33" borderId="28" xfId="64" applyNumberFormat="1" applyFont="1" applyFill="1" applyBorder="1" applyAlignment="1">
      <alignment horizontal="left" vertical="center"/>
    </xf>
    <xf numFmtId="0" fontId="37" fillId="33" borderId="28" xfId="64" applyFont="1" applyFill="1" applyBorder="1" applyAlignment="1">
      <alignment horizontal="left" vertical="center"/>
    </xf>
    <xf numFmtId="0" fontId="38" fillId="33" borderId="29" xfId="0" applyFont="1" applyFill="1" applyBorder="1"/>
    <xf numFmtId="0" fontId="38" fillId="0" borderId="20" xfId="0" applyFont="1" applyBorder="1"/>
    <xf numFmtId="0" fontId="38" fillId="0" borderId="21" xfId="0" applyFont="1" applyBorder="1"/>
    <xf numFmtId="0" fontId="39" fillId="0" borderId="23" xfId="0" applyFont="1" applyBorder="1" applyAlignment="1">
      <alignment horizontal="center"/>
    </xf>
    <xf numFmtId="0" fontId="39" fillId="0" borderId="25" xfId="0" applyFont="1" applyBorder="1" applyAlignment="1">
      <alignment horizontal="center"/>
    </xf>
    <xf numFmtId="43" fontId="38" fillId="33" borderId="24" xfId="42" applyFont="1" applyFill="1" applyBorder="1"/>
    <xf numFmtId="43" fontId="38" fillId="33" borderId="25" xfId="42" applyFont="1" applyFill="1" applyBorder="1"/>
    <xf numFmtId="0" fontId="39" fillId="0" borderId="20" xfId="0" applyFont="1" applyBorder="1"/>
    <xf numFmtId="43" fontId="39" fillId="33" borderId="24" xfId="42" applyFont="1" applyFill="1" applyBorder="1"/>
    <xf numFmtId="165" fontId="38" fillId="0" borderId="0" xfId="0" applyNumberFormat="1" applyFont="1"/>
    <xf numFmtId="43" fontId="38" fillId="0" borderId="24" xfId="42" applyFont="1" applyBorder="1"/>
    <xf numFmtId="43" fontId="39" fillId="0" borderId="24" xfId="42" applyFont="1" applyBorder="1"/>
    <xf numFmtId="43" fontId="38" fillId="0" borderId="26" xfId="42" applyFont="1" applyBorder="1"/>
    <xf numFmtId="0" fontId="38" fillId="0" borderId="22" xfId="0" applyFont="1" applyBorder="1"/>
    <xf numFmtId="0" fontId="38" fillId="0" borderId="12" xfId="0" applyFont="1" applyBorder="1"/>
    <xf numFmtId="0" fontId="0" fillId="0" borderId="10" xfId="42" applyNumberFormat="1" applyFont="1" applyBorder="1" applyAlignment="1" applyProtection="1">
      <alignment horizontal="center"/>
      <protection locked="0"/>
    </xf>
    <xf numFmtId="43" fontId="0" fillId="0" borderId="10" xfId="42" applyFont="1" applyBorder="1" applyAlignment="1" applyProtection="1">
      <alignment horizontal="center"/>
      <protection locked="0"/>
    </xf>
    <xf numFmtId="9" fontId="0" fillId="0" borderId="10" xfId="42" applyNumberFormat="1" applyFont="1" applyBorder="1" applyAlignment="1" applyProtection="1">
      <alignment horizontal="center"/>
      <protection locked="0"/>
    </xf>
    <xf numFmtId="0" fontId="38" fillId="0" borderId="30" xfId="0" applyFont="1" applyBorder="1"/>
    <xf numFmtId="0" fontId="38" fillId="0" borderId="31" xfId="0" applyFont="1" applyBorder="1"/>
    <xf numFmtId="43" fontId="38" fillId="0" borderId="0" xfId="0" applyNumberFormat="1" applyFont="1"/>
    <xf numFmtId="168" fontId="38" fillId="0" borderId="0" xfId="54" applyNumberFormat="1" applyFont="1"/>
    <xf numFmtId="0" fontId="0" fillId="0" borderId="17" xfId="0" applyBorder="1" applyAlignment="1">
      <alignment wrapText="1"/>
    </xf>
    <xf numFmtId="0" fontId="1" fillId="0" borderId="10" xfId="0" applyFont="1" applyBorder="1" applyAlignment="1">
      <alignment wrapText="1"/>
    </xf>
    <xf numFmtId="0" fontId="0" fillId="0" borderId="10" xfId="0" applyBorder="1" applyAlignment="1">
      <alignment vertical="center" wrapText="1"/>
    </xf>
    <xf numFmtId="43" fontId="0" fillId="0" borderId="10" xfId="42" applyFont="1" applyFill="1" applyBorder="1" applyProtection="1"/>
    <xf numFmtId="10" fontId="38" fillId="0" borderId="0" xfId="54" applyNumberFormat="1" applyFont="1"/>
    <xf numFmtId="0" fontId="16" fillId="0" borderId="10" xfId="0" applyFont="1" applyBorder="1" applyAlignment="1">
      <alignment horizontal="center" vertical="top"/>
    </xf>
    <xf numFmtId="0" fontId="16" fillId="0" borderId="10" xfId="0" applyFont="1" applyBorder="1"/>
    <xf numFmtId="0" fontId="16" fillId="0" borderId="10" xfId="54" applyNumberFormat="1" applyFont="1" applyBorder="1" applyAlignment="1">
      <alignment horizontal="center"/>
    </xf>
    <xf numFmtId="43" fontId="16" fillId="0" borderId="10" xfId="42" applyFont="1" applyFill="1" applyBorder="1" applyProtection="1">
      <protection locked="0"/>
    </xf>
    <xf numFmtId="43" fontId="16" fillId="0" borderId="0" xfId="42" applyFont="1" applyFill="1" applyProtection="1">
      <protection locked="0"/>
    </xf>
    <xf numFmtId="0" fontId="16" fillId="0" borderId="11" xfId="0" applyFont="1" applyBorder="1" applyAlignment="1">
      <alignment horizontal="center" vertical="top"/>
    </xf>
    <xf numFmtId="0" fontId="0" fillId="0" borderId="10" xfId="0" applyBorder="1" applyAlignment="1">
      <alignment horizontal="justify" wrapText="1"/>
    </xf>
    <xf numFmtId="0" fontId="0" fillId="0" borderId="32" xfId="0" applyBorder="1" applyAlignment="1">
      <alignment horizontal="center" vertical="top" wrapText="1"/>
    </xf>
    <xf numFmtId="0" fontId="16" fillId="0" borderId="17" xfId="0" applyFont="1" applyBorder="1" applyAlignment="1">
      <alignment wrapText="1"/>
    </xf>
    <xf numFmtId="43" fontId="0" fillId="0" borderId="17" xfId="42" applyFont="1" applyFill="1" applyBorder="1" applyAlignment="1" applyProtection="1">
      <alignment wrapText="1"/>
    </xf>
    <xf numFmtId="0" fontId="38" fillId="0" borderId="33" xfId="0" applyFont="1" applyBorder="1"/>
    <xf numFmtId="43" fontId="16" fillId="0" borderId="17" xfId="42" applyFont="1" applyFill="1" applyBorder="1" applyProtection="1"/>
    <xf numFmtId="43" fontId="16" fillId="0" borderId="15" xfId="42" applyFont="1" applyFill="1" applyBorder="1" applyProtection="1"/>
    <xf numFmtId="43" fontId="16" fillId="0" borderId="10" xfId="42" applyFont="1" applyFill="1" applyBorder="1" applyProtection="1"/>
    <xf numFmtId="43" fontId="16" fillId="0" borderId="16" xfId="42" applyFont="1" applyFill="1" applyBorder="1" applyProtection="1"/>
    <xf numFmtId="167" fontId="37" fillId="33" borderId="20" xfId="64" applyNumberFormat="1" applyFont="1" applyFill="1" applyBorder="1" applyAlignment="1">
      <alignment horizontal="left" vertical="center"/>
    </xf>
    <xf numFmtId="167" fontId="37" fillId="33" borderId="0" xfId="64" applyNumberFormat="1" applyFont="1" applyFill="1" applyAlignment="1">
      <alignment horizontal="left" vertical="center"/>
    </xf>
    <xf numFmtId="0" fontId="37" fillId="33" borderId="21" xfId="0" applyFont="1" applyFill="1" applyBorder="1" applyAlignment="1">
      <alignment horizontal="left" vertical="center"/>
    </xf>
    <xf numFmtId="0" fontId="37" fillId="33" borderId="34" xfId="0" applyFont="1" applyFill="1" applyBorder="1" applyAlignment="1">
      <alignment horizontal="left" vertical="center"/>
    </xf>
    <xf numFmtId="43" fontId="16" fillId="0" borderId="10" xfId="42" applyFont="1" applyFill="1" applyBorder="1" applyAlignment="1" applyProtection="1">
      <alignment wrapText="1"/>
    </xf>
    <xf numFmtId="0" fontId="16" fillId="0" borderId="11" xfId="0" applyFont="1" applyBorder="1" applyAlignment="1">
      <alignment horizontal="center" vertical="top" wrapText="1"/>
    </xf>
    <xf numFmtId="0" fontId="16" fillId="0" borderId="10" xfId="0" applyFont="1" applyBorder="1" applyAlignment="1">
      <alignment horizontal="center" wrapText="1"/>
    </xf>
    <xf numFmtId="43" fontId="16" fillId="0" borderId="10" xfId="42" applyFont="1" applyFill="1" applyBorder="1" applyAlignment="1" applyProtection="1">
      <alignment wrapText="1"/>
      <protection locked="0"/>
    </xf>
    <xf numFmtId="43" fontId="16" fillId="0" borderId="0" xfId="42" applyFont="1" applyFill="1" applyBorder="1" applyAlignment="1" applyProtection="1">
      <alignment wrapText="1"/>
      <protection locked="0"/>
    </xf>
    <xf numFmtId="0" fontId="0" fillId="0" borderId="15" xfId="0" applyBorder="1" applyAlignment="1">
      <alignment horizontal="center" wrapText="1"/>
    </xf>
    <xf numFmtId="43" fontId="0" fillId="0" borderId="15" xfId="42" applyFont="1" applyFill="1" applyBorder="1" applyAlignment="1" applyProtection="1">
      <alignment wrapText="1"/>
      <protection locked="0"/>
    </xf>
    <xf numFmtId="43" fontId="16" fillId="0" borderId="15" xfId="42" applyFont="1" applyFill="1" applyBorder="1" applyAlignment="1" applyProtection="1">
      <alignment wrapText="1"/>
    </xf>
    <xf numFmtId="0" fontId="0" fillId="0" borderId="0" xfId="0" applyAlignment="1">
      <alignment horizontal="left"/>
    </xf>
    <xf numFmtId="0" fontId="0" fillId="34" borderId="14" xfId="0" applyFill="1" applyBorder="1" applyAlignment="1">
      <alignment horizontal="left" vertical="center"/>
    </xf>
    <xf numFmtId="0" fontId="16" fillId="0" borderId="0" xfId="0" applyFont="1"/>
    <xf numFmtId="0" fontId="16" fillId="0" borderId="35" xfId="0" applyFont="1" applyBorder="1" applyAlignment="1">
      <alignment vertical="top"/>
    </xf>
    <xf numFmtId="0" fontId="16" fillId="0" borderId="14" xfId="0" applyFont="1" applyBorder="1" applyAlignment="1">
      <alignment horizontal="center" vertical="top"/>
    </xf>
    <xf numFmtId="0" fontId="16" fillId="0" borderId="14" xfId="0" applyFont="1" applyBorder="1" applyAlignment="1">
      <alignment horizontal="left" vertical="top"/>
    </xf>
    <xf numFmtId="0" fontId="0" fillId="0" borderId="14" xfId="0" applyBorder="1" applyAlignment="1">
      <alignment vertical="center"/>
    </xf>
    <xf numFmtId="0" fontId="0" fillId="0" borderId="14" xfId="0"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34" borderId="14" xfId="0" applyFill="1" applyBorder="1" applyAlignment="1">
      <alignment vertical="center"/>
    </xf>
    <xf numFmtId="0" fontId="0" fillId="0" borderId="14" xfId="0" applyBorder="1" applyAlignment="1">
      <alignment vertical="center" wrapText="1"/>
    </xf>
    <xf numFmtId="0" fontId="0" fillId="0" borderId="35" xfId="0" applyBorder="1" applyAlignment="1">
      <alignment horizontal="center" vertical="center"/>
    </xf>
    <xf numFmtId="0" fontId="0" fillId="0" borderId="14" xfId="0" applyBorder="1" applyAlignment="1">
      <alignment horizontal="left" vertical="center" wrapText="1"/>
    </xf>
    <xf numFmtId="0" fontId="16" fillId="0" borderId="22" xfId="0" applyFont="1" applyBorder="1" applyAlignment="1">
      <alignment vertical="center"/>
    </xf>
    <xf numFmtId="0" fontId="16" fillId="0" borderId="12" xfId="0" applyFont="1" applyBorder="1" applyAlignment="1">
      <alignment vertical="center" wrapText="1"/>
    </xf>
    <xf numFmtId="0" fontId="16" fillId="0" borderId="12" xfId="0" applyFont="1" applyBorder="1" applyAlignment="1">
      <alignment horizontal="left" vertical="center"/>
    </xf>
    <xf numFmtId="0" fontId="16" fillId="0" borderId="0" xfId="0" applyFont="1" applyAlignment="1">
      <alignment vertical="center"/>
    </xf>
    <xf numFmtId="164" fontId="0" fillId="0" borderId="0" xfId="0" applyNumberFormat="1" applyAlignment="1">
      <alignment vertical="center"/>
    </xf>
    <xf numFmtId="0" fontId="16" fillId="0" borderId="38" xfId="0" applyFont="1" applyBorder="1" applyAlignment="1">
      <alignment horizontal="left" vertical="center"/>
    </xf>
    <xf numFmtId="0" fontId="16" fillId="0" borderId="39" xfId="0" applyFont="1" applyBorder="1" applyAlignment="1">
      <alignment vertical="center" wrapText="1"/>
    </xf>
    <xf numFmtId="43" fontId="0" fillId="0" borderId="36" xfId="42" applyFont="1" applyBorder="1" applyAlignment="1">
      <alignment horizontal="left" vertical="center"/>
    </xf>
    <xf numFmtId="43" fontId="0" fillId="34" borderId="36" xfId="42" applyFont="1" applyFill="1" applyBorder="1" applyAlignment="1">
      <alignment horizontal="left" vertical="center"/>
    </xf>
    <xf numFmtId="43" fontId="16" fillId="0" borderId="37" xfId="42" applyFont="1" applyBorder="1" applyAlignment="1">
      <alignment horizontal="left" vertical="center"/>
    </xf>
    <xf numFmtId="43" fontId="0" fillId="0" borderId="0" xfId="42" applyFont="1" applyAlignment="1">
      <alignment horizontal="left"/>
    </xf>
    <xf numFmtId="43" fontId="16" fillId="0" borderId="36" xfId="42" applyFont="1" applyBorder="1" applyAlignment="1">
      <alignment horizontal="left" vertical="top" wrapText="1"/>
    </xf>
    <xf numFmtId="43" fontId="16" fillId="0" borderId="10" xfId="42" applyFont="1" applyFill="1" applyBorder="1" applyAlignment="1" applyProtection="1">
      <alignment horizontal="center" wrapText="1"/>
    </xf>
    <xf numFmtId="0" fontId="0" fillId="0" borderId="17" xfId="0" applyBorder="1" applyAlignment="1">
      <alignment horizontal="center" wrapText="1"/>
    </xf>
    <xf numFmtId="43" fontId="0" fillId="0" borderId="17" xfId="42" applyFont="1" applyFill="1" applyBorder="1" applyAlignment="1" applyProtection="1">
      <alignment wrapText="1"/>
      <protection locked="0"/>
    </xf>
    <xf numFmtId="0" fontId="0" fillId="0" borderId="40" xfId="0" applyBorder="1"/>
    <xf numFmtId="0" fontId="0" fillId="0" borderId="40" xfId="0" applyBorder="1" applyAlignment="1">
      <alignment horizontal="left"/>
    </xf>
    <xf numFmtId="43" fontId="0" fillId="0" borderId="40" xfId="42" applyFont="1" applyBorder="1" applyAlignment="1">
      <alignment horizontal="left"/>
    </xf>
    <xf numFmtId="0" fontId="16" fillId="0" borderId="11" xfId="0" applyFont="1" applyBorder="1" applyAlignment="1">
      <alignment horizontal="center" vertical="center" wrapText="1"/>
    </xf>
    <xf numFmtId="0" fontId="16" fillId="0" borderId="10" xfId="0" applyFont="1" applyBorder="1" applyAlignment="1">
      <alignment vertical="center" wrapText="1"/>
    </xf>
    <xf numFmtId="43" fontId="16" fillId="0" borderId="16" xfId="42" applyFont="1" applyFill="1" applyBorder="1" applyAlignment="1" applyProtection="1">
      <alignment vertical="center" wrapText="1"/>
    </xf>
    <xf numFmtId="43" fontId="16" fillId="0" borderId="0" xfId="42" applyFont="1" applyFill="1" applyBorder="1" applyAlignment="1" applyProtection="1">
      <alignment vertical="center" wrapText="1"/>
      <protection locked="0"/>
    </xf>
    <xf numFmtId="0" fontId="0" fillId="0" borderId="13" xfId="0" applyBorder="1" applyAlignment="1">
      <alignment horizontal="center" vertical="center" wrapText="1"/>
    </xf>
    <xf numFmtId="0" fontId="16" fillId="0" borderId="15" xfId="0" applyFont="1" applyBorder="1" applyAlignment="1">
      <alignment vertical="center" wrapText="1"/>
    </xf>
    <xf numFmtId="43" fontId="0" fillId="0" borderId="0" xfId="42" applyFont="1" applyFill="1" applyBorder="1" applyAlignment="1" applyProtection="1">
      <alignment vertical="center" wrapText="1"/>
      <protection locked="0"/>
    </xf>
    <xf numFmtId="0" fontId="16" fillId="0" borderId="14" xfId="0" applyFont="1" applyBorder="1" applyAlignment="1">
      <alignment horizontal="center" wrapText="1"/>
    </xf>
    <xf numFmtId="43" fontId="16" fillId="0" borderId="14" xfId="42" applyFont="1" applyFill="1" applyBorder="1" applyAlignment="1" applyProtection="1">
      <alignment horizontal="center" wrapText="1"/>
      <protection locked="0"/>
    </xf>
    <xf numFmtId="43" fontId="16" fillId="0" borderId="14" xfId="42" applyFont="1" applyFill="1" applyBorder="1" applyAlignment="1" applyProtection="1">
      <alignment horizontal="center" vertical="center" wrapText="1"/>
    </xf>
    <xf numFmtId="0" fontId="0" fillId="0" borderId="15" xfId="0" applyBorder="1" applyAlignment="1">
      <alignment horizontal="center" vertical="center"/>
    </xf>
    <xf numFmtId="43" fontId="0" fillId="0" borderId="15" xfId="42" applyFont="1" applyBorder="1" applyAlignment="1" applyProtection="1">
      <alignment vertical="center"/>
      <protection locked="0"/>
    </xf>
    <xf numFmtId="43" fontId="0" fillId="0" borderId="0" xfId="42" applyFont="1" applyFill="1" applyBorder="1" applyAlignment="1" applyProtection="1">
      <alignment vertical="center"/>
      <protection locked="0"/>
    </xf>
    <xf numFmtId="0" fontId="16" fillId="0" borderId="10" xfId="0" applyFont="1" applyBorder="1" applyAlignment="1">
      <alignment horizontal="left" vertical="top" wrapText="1"/>
    </xf>
    <xf numFmtId="43" fontId="16" fillId="0" borderId="10" xfId="42" applyFont="1" applyFill="1" applyBorder="1" applyAlignment="1" applyProtection="1">
      <alignment horizontal="center" wrapText="1"/>
      <protection locked="0"/>
    </xf>
    <xf numFmtId="0" fontId="0" fillId="0" borderId="41" xfId="0" applyBorder="1"/>
    <xf numFmtId="43" fontId="16" fillId="0" borderId="14" xfId="42" applyFont="1" applyFill="1" applyBorder="1" applyAlignment="1" applyProtection="1">
      <alignment horizontal="center" vertical="center"/>
    </xf>
    <xf numFmtId="43" fontId="0" fillId="0" borderId="0" xfId="42" applyFont="1" applyBorder="1" applyAlignment="1">
      <alignment horizontal="left"/>
    </xf>
    <xf numFmtId="0" fontId="16" fillId="0" borderId="42" xfId="0" applyFont="1" applyBorder="1" applyAlignment="1">
      <alignment vertical="center" wrapText="1"/>
    </xf>
    <xf numFmtId="0" fontId="16" fillId="0" borderId="42" xfId="0" applyFont="1" applyBorder="1" applyAlignment="1">
      <alignment horizontal="left" vertical="center"/>
    </xf>
    <xf numFmtId="43" fontId="16" fillId="0" borderId="43" xfId="42" applyFont="1" applyBorder="1" applyAlignment="1">
      <alignment horizontal="left" vertical="center"/>
    </xf>
    <xf numFmtId="0" fontId="16" fillId="0" borderId="44" xfId="0" applyFont="1" applyBorder="1" applyAlignment="1">
      <alignment vertical="center" wrapText="1"/>
    </xf>
    <xf numFmtId="0" fontId="16" fillId="0" borderId="44" xfId="0" applyFont="1" applyBorder="1" applyAlignment="1">
      <alignment horizontal="center" vertical="center" wrapText="1"/>
    </xf>
    <xf numFmtId="43" fontId="16" fillId="0" borderId="44" xfId="42" applyFont="1" applyFill="1" applyBorder="1" applyAlignment="1" applyProtection="1">
      <alignment vertical="center" wrapText="1"/>
      <protection locked="0"/>
    </xf>
    <xf numFmtId="43" fontId="16" fillId="0" borderId="44" xfId="42" applyFont="1" applyFill="1" applyBorder="1" applyAlignment="1" applyProtection="1">
      <alignment vertical="center" wrapText="1"/>
    </xf>
    <xf numFmtId="0" fontId="0" fillId="0" borderId="14" xfId="0" applyBorder="1" applyAlignment="1">
      <alignment horizontal="center" vertical="center"/>
    </xf>
    <xf numFmtId="0" fontId="0" fillId="0" borderId="14" xfId="0" applyBorder="1" applyAlignment="1">
      <alignment horizontal="center" vertical="center" wrapText="1"/>
    </xf>
    <xf numFmtId="0" fontId="0" fillId="34" borderId="14" xfId="0" applyFill="1" applyBorder="1" applyAlignment="1">
      <alignment horizontal="center" vertical="center"/>
    </xf>
    <xf numFmtId="0" fontId="0" fillId="34" borderId="14" xfId="0" applyFill="1" applyBorder="1" applyAlignment="1">
      <alignment horizontal="center" vertical="center" wrapText="1"/>
    </xf>
    <xf numFmtId="0" fontId="16" fillId="0" borderId="35" xfId="0" applyFont="1" applyBorder="1" applyAlignment="1">
      <alignment horizontal="center" vertical="center"/>
    </xf>
    <xf numFmtId="43" fontId="16" fillId="0" borderId="36" xfId="42" applyFont="1" applyBorder="1" applyAlignment="1">
      <alignment horizontal="left" vertical="center"/>
    </xf>
    <xf numFmtId="0" fontId="16" fillId="0" borderId="14" xfId="0" applyFont="1" applyBorder="1" applyAlignment="1">
      <alignment horizontal="center" vertical="center"/>
    </xf>
    <xf numFmtId="0" fontId="16" fillId="0" borderId="14" xfId="0" applyFont="1" applyBorder="1" applyAlignment="1">
      <alignment horizontal="left" vertical="center" wrapText="1"/>
    </xf>
    <xf numFmtId="0" fontId="0" fillId="34" borderId="14" xfId="0" applyFill="1" applyBorder="1" applyAlignment="1">
      <alignment vertical="center" wrapText="1"/>
    </xf>
    <xf numFmtId="0" fontId="16" fillId="0" borderId="14" xfId="0" applyFont="1" applyBorder="1" applyAlignment="1">
      <alignment wrapText="1"/>
    </xf>
    <xf numFmtId="0" fontId="0" fillId="0" borderId="14" xfId="0" applyBorder="1"/>
    <xf numFmtId="0" fontId="0" fillId="0" borderId="14" xfId="0" applyBorder="1" applyAlignment="1">
      <alignment horizontal="left"/>
    </xf>
    <xf numFmtId="0" fontId="16" fillId="0" borderId="45" xfId="0" applyFont="1" applyBorder="1" applyAlignment="1">
      <alignment vertical="top"/>
    </xf>
    <xf numFmtId="0" fontId="16" fillId="0" borderId="46" xfId="0" applyFont="1" applyBorder="1" applyAlignment="1">
      <alignment horizontal="center" vertical="top"/>
    </xf>
    <xf numFmtId="0" fontId="16" fillId="0" borderId="46" xfId="0" applyFont="1" applyBorder="1" applyAlignment="1">
      <alignment horizontal="left" vertical="top"/>
    </xf>
    <xf numFmtId="0" fontId="16" fillId="0" borderId="46" xfId="0" applyFont="1" applyBorder="1" applyAlignment="1">
      <alignment horizontal="left" vertical="top" wrapText="1"/>
    </xf>
    <xf numFmtId="43" fontId="16" fillId="0" borderId="47" xfId="42" applyFont="1" applyBorder="1" applyAlignment="1">
      <alignment horizontal="left" vertical="top" wrapText="1"/>
    </xf>
    <xf numFmtId="0" fontId="0" fillId="0" borderId="35" xfId="0" applyBorder="1" applyAlignment="1">
      <alignment horizontal="center" vertical="center" wrapText="1"/>
    </xf>
    <xf numFmtId="0" fontId="16" fillId="0" borderId="48" xfId="0" applyFont="1" applyBorder="1" applyAlignment="1">
      <alignment vertical="center"/>
    </xf>
    <xf numFmtId="0" fontId="16" fillId="0" borderId="45" xfId="0" applyFont="1" applyBorder="1" applyAlignment="1">
      <alignment horizontal="center" vertical="center"/>
    </xf>
    <xf numFmtId="0" fontId="16" fillId="0" borderId="46" xfId="0" applyFont="1" applyBorder="1" applyAlignment="1">
      <alignment vertical="center" wrapText="1"/>
    </xf>
    <xf numFmtId="0" fontId="16" fillId="0" borderId="46" xfId="0" applyFont="1" applyBorder="1" applyAlignment="1">
      <alignment horizontal="center" vertical="center" wrapText="1"/>
    </xf>
    <xf numFmtId="0" fontId="16" fillId="0" borderId="46" xfId="0" applyFont="1" applyBorder="1" applyAlignment="1">
      <alignment horizontal="center" vertical="center"/>
    </xf>
    <xf numFmtId="43" fontId="16" fillId="0" borderId="47" xfId="42" applyFont="1" applyBorder="1" applyAlignment="1">
      <alignment horizontal="left" vertical="center"/>
    </xf>
    <xf numFmtId="0" fontId="0" fillId="0" borderId="18" xfId="0" applyBorder="1"/>
    <xf numFmtId="0" fontId="16" fillId="0" borderId="19" xfId="0" applyFont="1" applyBorder="1"/>
    <xf numFmtId="0" fontId="0" fillId="0" borderId="19" xfId="0" applyBorder="1"/>
    <xf numFmtId="0" fontId="0" fillId="0" borderId="19" xfId="0" applyBorder="1" applyAlignment="1">
      <alignment horizontal="left"/>
    </xf>
    <xf numFmtId="43" fontId="0" fillId="0" borderId="34" xfId="42" applyFont="1" applyBorder="1" applyAlignment="1">
      <alignment horizontal="left"/>
    </xf>
    <xf numFmtId="0" fontId="0" fillId="0" borderId="20" xfId="0" applyBorder="1"/>
    <xf numFmtId="43" fontId="0" fillId="0" borderId="21" xfId="42" applyFont="1" applyBorder="1" applyAlignment="1">
      <alignment horizontal="left"/>
    </xf>
    <xf numFmtId="0" fontId="16" fillId="0" borderId="20" xfId="0" applyFont="1" applyBorder="1" applyAlignment="1">
      <alignment horizontal="center" vertical="top" wrapText="1"/>
    </xf>
    <xf numFmtId="0" fontId="16" fillId="0" borderId="0" xfId="0" applyFont="1" applyAlignment="1">
      <alignment wrapText="1"/>
    </xf>
    <xf numFmtId="43" fontId="16" fillId="0" borderId="21" xfId="42" applyFont="1" applyFill="1" applyBorder="1" applyAlignment="1" applyProtection="1">
      <alignment horizontal="center" wrapText="1"/>
    </xf>
    <xf numFmtId="0" fontId="16" fillId="0" borderId="35" xfId="0" applyFont="1" applyBorder="1" applyAlignment="1">
      <alignment horizontal="center" vertical="top" wrapText="1"/>
    </xf>
    <xf numFmtId="43" fontId="16" fillId="0" borderId="36" xfId="42" applyFont="1" applyFill="1" applyBorder="1" applyAlignment="1" applyProtection="1">
      <alignment horizontal="center" wrapText="1"/>
    </xf>
    <xf numFmtId="0" fontId="0" fillId="0" borderId="35" xfId="0" applyBorder="1" applyAlignment="1">
      <alignment horizontal="center"/>
    </xf>
    <xf numFmtId="43" fontId="0" fillId="0" borderId="36" xfId="42" applyFont="1" applyFill="1" applyBorder="1" applyAlignment="1" applyProtection="1">
      <alignment wrapText="1"/>
    </xf>
    <xf numFmtId="0" fontId="16" fillId="0" borderId="49" xfId="0" applyFont="1" applyBorder="1" applyAlignment="1">
      <alignment vertical="center"/>
    </xf>
    <xf numFmtId="0" fontId="16" fillId="0" borderId="12" xfId="0" applyFont="1" applyBorder="1" applyAlignment="1">
      <alignment vertical="center"/>
    </xf>
    <xf numFmtId="43" fontId="16" fillId="0" borderId="37" xfId="42" applyFont="1" applyFill="1" applyBorder="1" applyAlignment="1" applyProtection="1">
      <alignment vertical="center" wrapText="1"/>
    </xf>
    <xf numFmtId="0" fontId="43" fillId="0" borderId="0" xfId="0" applyFont="1"/>
    <xf numFmtId="0" fontId="0" fillId="0" borderId="11" xfId="0" applyBorder="1" applyAlignment="1">
      <alignment horizontal="center" wrapText="1"/>
    </xf>
    <xf numFmtId="43" fontId="0" fillId="0" borderId="50" xfId="42" applyFont="1" applyFill="1" applyBorder="1" applyAlignment="1" applyProtection="1">
      <alignment wrapText="1"/>
      <protection locked="0"/>
    </xf>
    <xf numFmtId="0" fontId="43" fillId="0" borderId="0" xfId="0" applyFont="1" applyAlignment="1">
      <alignment wrapText="1"/>
    </xf>
    <xf numFmtId="0" fontId="43" fillId="0" borderId="10" xfId="0" applyFont="1" applyBorder="1"/>
    <xf numFmtId="0" fontId="43" fillId="0" borderId="10" xfId="0" applyFont="1" applyBorder="1" applyAlignment="1">
      <alignment wrapText="1"/>
    </xf>
    <xf numFmtId="169" fontId="1" fillId="0" borderId="10" xfId="42" applyNumberFormat="1" applyFont="1" applyFill="1" applyBorder="1" applyProtection="1"/>
    <xf numFmtId="169" fontId="1" fillId="0" borderId="0" xfId="42" applyNumberFormat="1" applyFont="1" applyFill="1" applyBorder="1" applyProtection="1"/>
    <xf numFmtId="0" fontId="27" fillId="0" borderId="0" xfId="0" applyFont="1" applyAlignment="1">
      <alignment wrapText="1"/>
    </xf>
    <xf numFmtId="0" fontId="0" fillId="0" borderId="0" xfId="0" applyAlignment="1">
      <alignment horizontal="center" vertical="top"/>
    </xf>
    <xf numFmtId="0" fontId="1" fillId="0" borderId="10" xfId="54" applyNumberFormat="1" applyFont="1" applyBorder="1" applyAlignment="1">
      <alignment horizontal="center"/>
    </xf>
    <xf numFmtId="0" fontId="1" fillId="0" borderId="10" xfId="42" applyNumberFormat="1" applyFont="1" applyBorder="1" applyAlignment="1" applyProtection="1">
      <alignment horizontal="center"/>
      <protection locked="0"/>
    </xf>
    <xf numFmtId="0" fontId="43" fillId="0" borderId="10" xfId="0" applyFont="1" applyBorder="1" applyAlignment="1">
      <alignment horizontal="center"/>
    </xf>
    <xf numFmtId="0" fontId="0" fillId="0" borderId="44" xfId="0" applyBorder="1" applyAlignment="1">
      <alignment horizontal="center" vertical="center" wrapText="1"/>
    </xf>
    <xf numFmtId="43" fontId="0" fillId="0" borderId="11" xfId="42" applyFont="1" applyFill="1" applyBorder="1" applyAlignment="1" applyProtection="1">
      <alignment wrapText="1"/>
      <protection locked="0"/>
    </xf>
    <xf numFmtId="0" fontId="16" fillId="0" borderId="14" xfId="0" applyFont="1" applyBorder="1" applyAlignment="1">
      <alignment horizontal="center" vertical="top" wrapText="1"/>
    </xf>
    <xf numFmtId="0" fontId="42" fillId="0" borderId="0" xfId="0" applyFont="1" applyAlignment="1">
      <alignment horizontal="center"/>
    </xf>
    <xf numFmtId="0" fontId="43" fillId="0" borderId="0" xfId="0" applyFont="1" applyAlignment="1">
      <alignment horizontal="center"/>
    </xf>
    <xf numFmtId="0" fontId="16" fillId="0" borderId="10" xfId="0" applyFont="1" applyBorder="1" applyAlignment="1">
      <alignment horizontal="center"/>
    </xf>
    <xf numFmtId="0" fontId="42" fillId="0" borderId="10" xfId="0" applyFont="1" applyBorder="1" applyAlignment="1">
      <alignment horizontal="center"/>
    </xf>
    <xf numFmtId="0" fontId="0" fillId="34" borderId="11" xfId="0" applyFill="1" applyBorder="1" applyAlignment="1">
      <alignment horizontal="center" vertical="top" wrapText="1"/>
    </xf>
    <xf numFmtId="0" fontId="0" fillId="34" borderId="10" xfId="0" applyFill="1" applyBorder="1" applyAlignment="1">
      <alignment wrapText="1"/>
    </xf>
    <xf numFmtId="0" fontId="0" fillId="34" borderId="10" xfId="0" applyFill="1" applyBorder="1" applyAlignment="1">
      <alignment horizontal="center" wrapText="1"/>
    </xf>
    <xf numFmtId="43" fontId="0" fillId="34" borderId="10" xfId="42" applyFont="1" applyFill="1" applyBorder="1" applyAlignment="1" applyProtection="1">
      <alignment wrapText="1"/>
      <protection locked="0"/>
    </xf>
    <xf numFmtId="43" fontId="0" fillId="34" borderId="10" xfId="42" applyFont="1" applyFill="1" applyBorder="1" applyAlignment="1" applyProtection="1">
      <alignment wrapText="1"/>
    </xf>
    <xf numFmtId="43" fontId="0" fillId="34" borderId="0" xfId="42" applyFont="1" applyFill="1" applyBorder="1" applyAlignment="1" applyProtection="1">
      <alignment wrapText="1"/>
      <protection locked="0"/>
    </xf>
    <xf numFmtId="0" fontId="0" fillId="34" borderId="0" xfId="0" applyFill="1" applyAlignment="1">
      <alignment horizontal="center" vertical="top" wrapText="1"/>
    </xf>
    <xf numFmtId="0" fontId="0" fillId="34" borderId="0" xfId="0" applyFill="1" applyAlignment="1">
      <alignment wrapText="1"/>
    </xf>
    <xf numFmtId="0" fontId="0" fillId="34" borderId="0" xfId="0" applyFill="1" applyAlignment="1">
      <alignment horizontal="center" wrapText="1"/>
    </xf>
    <xf numFmtId="43" fontId="0" fillId="34" borderId="0" xfId="42" applyFont="1" applyFill="1" applyBorder="1" applyAlignment="1" applyProtection="1">
      <alignment wrapText="1"/>
    </xf>
    <xf numFmtId="0" fontId="0" fillId="34" borderId="10" xfId="0" applyFill="1" applyBorder="1" applyAlignment="1">
      <alignment vertical="center" wrapText="1"/>
    </xf>
    <xf numFmtId="0" fontId="0" fillId="34" borderId="0" xfId="0" applyFill="1" applyAlignment="1">
      <alignment vertical="center"/>
    </xf>
    <xf numFmtId="164" fontId="0" fillId="34" borderId="0" xfId="0" applyNumberFormat="1" applyFill="1" applyAlignment="1">
      <alignment vertical="center"/>
    </xf>
    <xf numFmtId="0" fontId="0" fillId="34" borderId="0" xfId="0" applyFill="1" applyAlignment="1">
      <alignment horizontal="center" vertical="center"/>
    </xf>
    <xf numFmtId="0" fontId="0" fillId="0" borderId="10" xfId="42" applyNumberFormat="1" applyFont="1" applyFill="1" applyBorder="1" applyAlignment="1" applyProtection="1">
      <alignment horizontal="center"/>
      <protection locked="0"/>
    </xf>
    <xf numFmtId="43" fontId="16" fillId="0" borderId="10" xfId="42" applyFont="1" applyFill="1" applyBorder="1" applyAlignment="1" applyProtection="1">
      <alignment horizontal="center" vertical="center" wrapText="1"/>
    </xf>
    <xf numFmtId="43" fontId="16" fillId="0" borderId="14" xfId="42" applyFont="1" applyFill="1" applyBorder="1" applyAlignment="1" applyProtection="1">
      <alignment vertical="center"/>
    </xf>
    <xf numFmtId="43" fontId="0" fillId="0" borderId="0" xfId="42" applyFont="1" applyFill="1" applyBorder="1" applyProtection="1"/>
    <xf numFmtId="0" fontId="44" fillId="0" borderId="10" xfId="0" applyFont="1" applyBorder="1" applyAlignment="1">
      <alignment wrapText="1"/>
    </xf>
    <xf numFmtId="0" fontId="0" fillId="0" borderId="10" xfId="0" applyBorder="1" applyAlignment="1">
      <alignment horizontal="left" vertical="top" wrapText="1"/>
    </xf>
    <xf numFmtId="0" fontId="43" fillId="35" borderId="10" xfId="0" applyFont="1" applyFill="1" applyBorder="1" applyAlignment="1">
      <alignment wrapText="1"/>
    </xf>
    <xf numFmtId="0" fontId="42" fillId="0" borderId="10" xfId="0" applyFont="1" applyBorder="1"/>
    <xf numFmtId="0" fontId="43" fillId="35" borderId="10" xfId="0" applyFont="1" applyFill="1" applyBorder="1"/>
    <xf numFmtId="0" fontId="43" fillId="35" borderId="10" xfId="0" applyFont="1" applyFill="1" applyBorder="1" applyAlignment="1">
      <alignment horizontal="center"/>
    </xf>
    <xf numFmtId="49" fontId="40" fillId="0" borderId="0" xfId="49" applyNumberFormat="1" applyFont="1" applyAlignment="1">
      <alignment horizontal="center"/>
    </xf>
    <xf numFmtId="0" fontId="40" fillId="0" borderId="0" xfId="49" applyFont="1" applyAlignment="1">
      <alignment horizontal="center"/>
    </xf>
    <xf numFmtId="0" fontId="33" fillId="0" borderId="0" xfId="49" applyFont="1" applyAlignment="1">
      <alignment horizontal="center"/>
    </xf>
    <xf numFmtId="0" fontId="41" fillId="0" borderId="0" xfId="49" applyFont="1" applyAlignment="1">
      <alignment horizontal="center" wrapText="1"/>
    </xf>
    <xf numFmtId="0" fontId="39" fillId="0" borderId="20" xfId="0" applyFont="1" applyBorder="1" applyAlignment="1">
      <alignment horizontal="left"/>
    </xf>
    <xf numFmtId="0" fontId="39" fillId="0" borderId="0" xfId="0" applyFont="1" applyAlignment="1">
      <alignment horizontal="left"/>
    </xf>
    <xf numFmtId="0" fontId="43" fillId="0" borderId="10" xfId="0" applyFont="1" applyFill="1" applyBorder="1"/>
    <xf numFmtId="0" fontId="43" fillId="0" borderId="0" xfId="0" applyFont="1" applyFill="1" applyAlignment="1">
      <alignment wrapText="1"/>
    </xf>
    <xf numFmtId="0" fontId="43" fillId="0" borderId="10" xfId="0" applyFont="1" applyFill="1" applyBorder="1" applyAlignment="1">
      <alignment wrapText="1"/>
    </xf>
    <xf numFmtId="0" fontId="0" fillId="0" borderId="10" xfId="0" applyFill="1" applyBorder="1" applyAlignment="1">
      <alignment wrapText="1"/>
    </xf>
  </cellXfs>
  <cellStyles count="6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omma 2" xfId="58" xr:uid="{00000000-0005-0000-0000-00001C000000}"/>
    <cellStyle name="Comma 3" xfId="46" xr:uid="{00000000-0005-0000-0000-00001D000000}"/>
    <cellStyle name="Comma0" xfId="43" xr:uid="{00000000-0005-0000-0000-00001E000000}"/>
    <cellStyle name="Comma0 2" xfId="47" xr:uid="{00000000-0005-0000-0000-00001F000000}"/>
    <cellStyle name="Currency 2" xfId="44" xr:uid="{00000000-0005-0000-0000-000020000000}"/>
    <cellStyle name="Currency 3" xfId="51" xr:uid="{00000000-0005-0000-0000-000021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7" xr:uid="{00000000-0005-0000-0000-000028000000}"/>
    <cellStyle name="Input" xfId="9" builtinId="20" customBuiltin="1"/>
    <cellStyle name="Linked Cell" xfId="12" builtinId="24" customBuiltin="1"/>
    <cellStyle name="Neutral" xfId="8" builtinId="28" customBuiltin="1"/>
    <cellStyle name="Normal" xfId="0" builtinId="0"/>
    <cellStyle name="Normal 2" xfId="49" xr:uid="{00000000-0005-0000-0000-00002D000000}"/>
    <cellStyle name="Normal 2 2" xfId="50" xr:uid="{00000000-0005-0000-0000-00002E000000}"/>
    <cellStyle name="Normal 2 3" xfId="52" xr:uid="{00000000-0005-0000-0000-00002F000000}"/>
    <cellStyle name="Normal 3" xfId="45" xr:uid="{00000000-0005-0000-0000-000030000000}"/>
    <cellStyle name="Normal 3 2" xfId="53" xr:uid="{00000000-0005-0000-0000-000031000000}"/>
    <cellStyle name="Normal 4" xfId="55" xr:uid="{00000000-0005-0000-0000-000032000000}"/>
    <cellStyle name="Normal 4 2" xfId="60" xr:uid="{00000000-0005-0000-0000-000033000000}"/>
    <cellStyle name="Normal 4 2 2" xfId="63" xr:uid="{00000000-0005-0000-0000-000034000000}"/>
    <cellStyle name="Normal 5" xfId="56" xr:uid="{00000000-0005-0000-0000-000035000000}"/>
    <cellStyle name="Normal 5 2" xfId="61" xr:uid="{00000000-0005-0000-0000-000036000000}"/>
    <cellStyle name="Normal 6" xfId="59" xr:uid="{00000000-0005-0000-0000-000037000000}"/>
    <cellStyle name="Normal 6 2" xfId="62" xr:uid="{00000000-0005-0000-0000-000038000000}"/>
    <cellStyle name="Normal_Stage D April 2002" xfId="64" xr:uid="{C53CB2B7-2F54-4B93-A818-01616745EC9B}"/>
    <cellStyle name="Note" xfId="15" builtinId="10" customBuiltin="1"/>
    <cellStyle name="OPSKRIF" xfId="48" xr:uid="{00000000-0005-0000-0000-00003B000000}"/>
    <cellStyle name="Output" xfId="10" builtinId="21" customBuiltin="1"/>
    <cellStyle name="Percent" xfId="54" builtinId="5"/>
    <cellStyle name="Title" xfId="1" builtinId="15" customBuiltin="1"/>
    <cellStyle name="Total" xfId="17" builtinId="25" customBuiltin="1"/>
    <cellStyle name="Warning Text" xfId="14" builtinId="11" customBuiltin="1"/>
  </cellStyles>
  <dxfs count="12">
    <dxf>
      <font>
        <color theme="0"/>
      </font>
    </dxf>
    <dxf>
      <font>
        <color theme="9" tint="0.79998168889431442"/>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472439</xdr:colOff>
      <xdr:row>23</xdr:row>
      <xdr:rowOff>53340</xdr:rowOff>
    </xdr:from>
    <xdr:to>
      <xdr:col>8</xdr:col>
      <xdr:colOff>75360</xdr:colOff>
      <xdr:row>31</xdr:row>
      <xdr:rowOff>106680</xdr:rowOff>
    </xdr:to>
    <xdr:pic>
      <xdr:nvPicPr>
        <xdr:cNvPr id="2" name="Picture 1">
          <a:extLst>
            <a:ext uri="{FF2B5EF4-FFF2-40B4-BE49-F238E27FC236}">
              <a16:creationId xmlns:a16="http://schemas.microsoft.com/office/drawing/2014/main" id="{2A4B7123-28BA-37B8-1631-BB8EF4B25EC8}"/>
            </a:ext>
          </a:extLst>
        </xdr:cNvPr>
        <xdr:cNvPicPr>
          <a:picLocks noChangeAspect="1"/>
        </xdr:cNvPicPr>
      </xdr:nvPicPr>
      <xdr:blipFill>
        <a:blip xmlns:r="http://schemas.openxmlformats.org/officeDocument/2006/relationships" r:embed="rId1"/>
        <a:stretch>
          <a:fillRect/>
        </a:stretch>
      </xdr:blipFill>
      <xdr:spPr>
        <a:xfrm>
          <a:off x="1546859" y="5471160"/>
          <a:ext cx="3306241" cy="16840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
  <sheetViews>
    <sheetView view="pageBreakPreview" topLeftCell="A17" zoomScaleNormal="85" zoomScaleSheetLayoutView="100" workbookViewId="0">
      <selection activeCell="I27" sqref="I27"/>
    </sheetView>
  </sheetViews>
  <sheetFormatPr defaultColWidth="9" defaultRowHeight="14.5"/>
  <cols>
    <col min="1" max="1" width="6.6328125" customWidth="1"/>
    <col min="10" max="10" width="8.453125" customWidth="1"/>
    <col min="245" max="245" width="6.6328125" customWidth="1"/>
    <col min="501" max="501" width="6.6328125" customWidth="1"/>
    <col min="757" max="757" width="6.6328125" customWidth="1"/>
    <col min="1013" max="1013" width="6.6328125" customWidth="1"/>
    <col min="1269" max="1269" width="6.6328125" customWidth="1"/>
    <col min="1525" max="1525" width="6.6328125" customWidth="1"/>
    <col min="1781" max="1781" width="6.6328125" customWidth="1"/>
    <col min="2037" max="2037" width="6.6328125" customWidth="1"/>
    <col min="2293" max="2293" width="6.6328125" customWidth="1"/>
    <col min="2549" max="2549" width="6.6328125" customWidth="1"/>
    <col min="2805" max="2805" width="6.6328125" customWidth="1"/>
    <col min="3061" max="3061" width="6.6328125" customWidth="1"/>
    <col min="3317" max="3317" width="6.6328125" customWidth="1"/>
    <col min="3573" max="3573" width="6.6328125" customWidth="1"/>
    <col min="3829" max="3829" width="6.6328125" customWidth="1"/>
    <col min="4085" max="4085" width="6.6328125" customWidth="1"/>
    <col min="4341" max="4341" width="6.6328125" customWidth="1"/>
    <col min="4597" max="4597" width="6.6328125" customWidth="1"/>
    <col min="4853" max="4853" width="6.6328125" customWidth="1"/>
    <col min="5109" max="5109" width="6.6328125" customWidth="1"/>
    <col min="5365" max="5365" width="6.6328125" customWidth="1"/>
    <col min="5621" max="5621" width="6.6328125" customWidth="1"/>
    <col min="5877" max="5877" width="6.6328125" customWidth="1"/>
    <col min="6133" max="6133" width="6.6328125" customWidth="1"/>
    <col min="6389" max="6389" width="6.6328125" customWidth="1"/>
    <col min="6645" max="6645" width="6.6328125" customWidth="1"/>
    <col min="6901" max="6901" width="6.6328125" customWidth="1"/>
    <col min="7157" max="7157" width="6.6328125" customWidth="1"/>
    <col min="7413" max="7413" width="6.6328125" customWidth="1"/>
    <col min="7669" max="7669" width="6.6328125" customWidth="1"/>
    <col min="7925" max="7925" width="6.6328125" customWidth="1"/>
    <col min="8181" max="8181" width="6.6328125" customWidth="1"/>
    <col min="8437" max="8437" width="6.6328125" customWidth="1"/>
    <col min="8693" max="8693" width="6.6328125" customWidth="1"/>
    <col min="8949" max="8949" width="6.6328125" customWidth="1"/>
    <col min="9205" max="9205" width="6.6328125" customWidth="1"/>
    <col min="9461" max="9461" width="6.6328125" customWidth="1"/>
    <col min="9717" max="9717" width="6.6328125" customWidth="1"/>
    <col min="9973" max="9973" width="6.6328125" customWidth="1"/>
    <col min="10229" max="10229" width="6.6328125" customWidth="1"/>
    <col min="10485" max="10485" width="6.6328125" customWidth="1"/>
    <col min="10741" max="10741" width="6.6328125" customWidth="1"/>
    <col min="10997" max="10997" width="6.6328125" customWidth="1"/>
    <col min="11253" max="11253" width="6.6328125" customWidth="1"/>
    <col min="11509" max="11509" width="6.6328125" customWidth="1"/>
    <col min="11765" max="11765" width="6.6328125" customWidth="1"/>
    <col min="12021" max="12021" width="6.6328125" customWidth="1"/>
    <col min="12277" max="12277" width="6.6328125" customWidth="1"/>
    <col min="12533" max="12533" width="6.6328125" customWidth="1"/>
    <col min="12789" max="12789" width="6.6328125" customWidth="1"/>
    <col min="13045" max="13045" width="6.6328125" customWidth="1"/>
    <col min="13301" max="13301" width="6.6328125" customWidth="1"/>
    <col min="13557" max="13557" width="6.6328125" customWidth="1"/>
    <col min="13813" max="13813" width="6.6328125" customWidth="1"/>
    <col min="14069" max="14069" width="6.6328125" customWidth="1"/>
    <col min="14325" max="14325" width="6.6328125" customWidth="1"/>
    <col min="14581" max="14581" width="6.6328125" customWidth="1"/>
    <col min="14837" max="14837" width="6.6328125" customWidth="1"/>
    <col min="15093" max="15093" width="6.6328125" customWidth="1"/>
    <col min="15349" max="15349" width="6.6328125" customWidth="1"/>
    <col min="15605" max="15605" width="6.6328125" customWidth="1"/>
    <col min="15861" max="15861" width="6.6328125" customWidth="1"/>
    <col min="16117" max="16117" width="6.6328125" customWidth="1"/>
  </cols>
  <sheetData>
    <row r="1" spans="1:10" s="1" customFormat="1" ht="17.5">
      <c r="A1" s="46"/>
      <c r="B1" s="47"/>
      <c r="C1" s="48"/>
      <c r="D1" s="48"/>
      <c r="E1" s="48"/>
      <c r="F1" s="49"/>
      <c r="G1" s="49"/>
    </row>
    <row r="2" spans="1:10" s="1" customFormat="1" ht="17.5">
      <c r="B2" s="49"/>
      <c r="C2" s="49"/>
      <c r="D2" s="49"/>
      <c r="E2" s="49"/>
      <c r="F2" s="49"/>
      <c r="G2" s="49"/>
      <c r="I2" s="50"/>
    </row>
    <row r="3" spans="1:10" s="1" customFormat="1" ht="17.5">
      <c r="B3" s="49"/>
      <c r="C3" s="49"/>
      <c r="D3" s="49"/>
      <c r="E3" s="49"/>
      <c r="F3" s="49"/>
      <c r="G3" s="49"/>
      <c r="I3" s="50"/>
    </row>
    <row r="4" spans="1:10" s="1" customFormat="1" ht="17.5">
      <c r="B4" s="49"/>
      <c r="C4" s="49"/>
      <c r="D4" s="49"/>
      <c r="E4" s="49"/>
      <c r="F4" s="49"/>
      <c r="G4" s="49"/>
      <c r="I4" s="50"/>
    </row>
    <row r="5" spans="1:10" s="1" customFormat="1" ht="17.5">
      <c r="A5" s="262" t="s">
        <v>600</v>
      </c>
      <c r="B5" s="262"/>
      <c r="C5" s="262"/>
      <c r="D5" s="262"/>
      <c r="E5" s="262"/>
      <c r="F5" s="262"/>
      <c r="G5" s="262"/>
      <c r="H5" s="262"/>
      <c r="I5" s="262"/>
      <c r="J5" s="262"/>
    </row>
    <row r="6" spans="1:10" s="1" customFormat="1" ht="17.5">
      <c r="A6" s="54"/>
      <c r="B6" s="54"/>
      <c r="C6" s="54"/>
      <c r="D6" s="54"/>
      <c r="E6" s="54"/>
      <c r="F6" s="54"/>
      <c r="G6" s="54"/>
      <c r="H6" s="54"/>
      <c r="I6" s="54"/>
      <c r="J6" s="54"/>
    </row>
    <row r="7" spans="1:10" s="1" customFormat="1" ht="17.5">
      <c r="A7" s="49"/>
      <c r="B7" s="49"/>
      <c r="C7" s="49"/>
      <c r="D7" s="49"/>
      <c r="E7" s="49"/>
      <c r="F7" s="49"/>
      <c r="G7" s="49"/>
      <c r="H7" s="49"/>
      <c r="I7" s="49"/>
      <c r="J7" s="55"/>
    </row>
    <row r="8" spans="1:10" s="1" customFormat="1" ht="17.5">
      <c r="A8" s="262" t="s">
        <v>561</v>
      </c>
      <c r="B8" s="262"/>
      <c r="C8" s="262"/>
      <c r="D8" s="262"/>
      <c r="E8" s="262"/>
      <c r="F8" s="262"/>
      <c r="G8" s="262"/>
      <c r="H8" s="262"/>
      <c r="I8" s="262"/>
      <c r="J8" s="262"/>
    </row>
    <row r="9" spans="1:10" s="1" customFormat="1" ht="17.5"/>
    <row r="10" spans="1:10" s="1" customFormat="1" ht="40.5" customHeight="1">
      <c r="A10" s="264" t="s">
        <v>563</v>
      </c>
      <c r="B10" s="264"/>
      <c r="C10" s="264"/>
      <c r="D10" s="264"/>
      <c r="E10" s="264"/>
      <c r="F10" s="264"/>
      <c r="G10" s="264"/>
      <c r="H10" s="264"/>
      <c r="I10" s="264"/>
      <c r="J10" s="264"/>
    </row>
    <row r="11" spans="1:10" s="1" customFormat="1" ht="18">
      <c r="A11" s="56"/>
      <c r="B11" s="52"/>
      <c r="C11" s="57"/>
      <c r="D11" s="52"/>
      <c r="E11" s="52"/>
      <c r="F11" s="52"/>
      <c r="G11" s="52"/>
      <c r="H11" s="52"/>
      <c r="I11" s="52"/>
      <c r="J11" s="53"/>
    </row>
    <row r="12" spans="1:10" s="1" customFormat="1" ht="17.5">
      <c r="A12" s="263"/>
      <c r="B12" s="263"/>
      <c r="C12" s="263"/>
      <c r="D12" s="263"/>
      <c r="E12" s="263"/>
      <c r="F12" s="263"/>
      <c r="G12" s="263"/>
      <c r="H12" s="263"/>
      <c r="I12" s="263"/>
      <c r="J12" s="263"/>
    </row>
    <row r="13" spans="1:10" s="1" customFormat="1" ht="17.5">
      <c r="A13" s="262" t="s">
        <v>561</v>
      </c>
      <c r="B13" s="262"/>
      <c r="C13" s="262"/>
      <c r="D13" s="262"/>
      <c r="E13" s="262"/>
      <c r="F13" s="262"/>
      <c r="G13" s="262"/>
      <c r="H13" s="262"/>
      <c r="I13" s="262"/>
      <c r="J13" s="262"/>
    </row>
    <row r="14" spans="1:10" s="1" customFormat="1" ht="17.5">
      <c r="A14" s="263"/>
      <c r="B14" s="263"/>
      <c r="C14" s="263"/>
      <c r="D14" s="263"/>
      <c r="E14" s="263"/>
      <c r="F14" s="263"/>
      <c r="G14" s="263"/>
      <c r="H14" s="263"/>
      <c r="I14" s="263"/>
      <c r="J14" s="263"/>
    </row>
    <row r="15" spans="1:10" s="1" customFormat="1" ht="18">
      <c r="A15" s="56"/>
      <c r="B15" s="52"/>
      <c r="C15" s="57"/>
      <c r="D15" s="52"/>
      <c r="E15" s="52"/>
      <c r="F15" s="52"/>
      <c r="G15" s="52"/>
      <c r="H15" s="52"/>
      <c r="I15" s="52"/>
      <c r="J15" s="53"/>
    </row>
    <row r="16" spans="1:10" s="1" customFormat="1" ht="17.5">
      <c r="A16" s="262" t="s">
        <v>565</v>
      </c>
      <c r="B16" s="262"/>
      <c r="C16" s="262"/>
      <c r="D16" s="262"/>
      <c r="E16" s="262"/>
      <c r="F16" s="262"/>
      <c r="G16" s="262"/>
      <c r="H16" s="262"/>
      <c r="I16" s="262"/>
      <c r="J16" s="262"/>
    </row>
    <row r="17" spans="1:10" s="1" customFormat="1" ht="17.5">
      <c r="A17" s="54"/>
      <c r="B17" s="54"/>
      <c r="C17" s="54"/>
      <c r="D17" s="54"/>
      <c r="E17" s="54"/>
      <c r="F17" s="54"/>
      <c r="G17" s="54"/>
      <c r="H17" s="54"/>
      <c r="I17" s="54"/>
      <c r="J17" s="54"/>
    </row>
    <row r="18" spans="1:10" s="1" customFormat="1" ht="17.5">
      <c r="A18" s="262" t="s">
        <v>562</v>
      </c>
      <c r="B18" s="262"/>
      <c r="C18" s="262"/>
      <c r="D18" s="262"/>
      <c r="E18" s="262"/>
      <c r="F18" s="262"/>
      <c r="G18" s="262"/>
      <c r="H18" s="262"/>
      <c r="I18" s="262"/>
      <c r="J18" s="262"/>
    </row>
    <row r="19" spans="1:10" s="1" customFormat="1" ht="17.5"/>
    <row r="20" spans="1:10" s="1" customFormat="1" ht="17.5">
      <c r="A20" s="262" t="s">
        <v>564</v>
      </c>
      <c r="B20" s="262"/>
      <c r="C20" s="262"/>
      <c r="D20" s="262"/>
      <c r="E20" s="262"/>
      <c r="F20" s="262"/>
      <c r="G20" s="262"/>
      <c r="H20" s="262"/>
      <c r="I20" s="262"/>
      <c r="J20" s="262"/>
    </row>
    <row r="21" spans="1:10" s="1" customFormat="1" ht="17.5"/>
    <row r="22" spans="1:10" s="1" customFormat="1" ht="17.5"/>
    <row r="23" spans="1:10" s="1" customFormat="1" ht="17.5"/>
    <row r="24" spans="1:10" s="1" customFormat="1" ht="17.5"/>
    <row r="25" spans="1:10" s="1" customFormat="1" ht="17.5"/>
    <row r="26" spans="1:10" s="1" customFormat="1" ht="17.5">
      <c r="A26" s="51"/>
      <c r="B26" s="52"/>
      <c r="C26" s="52"/>
      <c r="D26" s="52"/>
      <c r="E26" s="52"/>
      <c r="F26" s="52"/>
      <c r="G26" s="52"/>
      <c r="H26" s="52"/>
      <c r="I26" s="52"/>
      <c r="J26" s="53"/>
    </row>
    <row r="27" spans="1:10" s="1" customFormat="1" ht="17.5">
      <c r="A27" s="51"/>
      <c r="B27" s="52"/>
      <c r="C27" s="52"/>
      <c r="D27" s="52"/>
      <c r="E27" s="52"/>
      <c r="F27" s="52"/>
      <c r="G27" s="52"/>
      <c r="H27" s="52"/>
      <c r="I27" s="52"/>
      <c r="J27" s="53"/>
    </row>
    <row r="33" spans="1:10">
      <c r="B33" s="58"/>
      <c r="C33" s="58"/>
      <c r="D33" s="58"/>
      <c r="E33" s="58"/>
    </row>
    <row r="34" spans="1:10">
      <c r="B34" s="58"/>
      <c r="C34" s="58"/>
      <c r="D34" s="58"/>
      <c r="E34" s="58"/>
    </row>
    <row r="35" spans="1:10">
      <c r="B35" s="58"/>
      <c r="C35" s="58"/>
      <c r="D35" s="58"/>
      <c r="E35" s="58"/>
    </row>
    <row r="36" spans="1:10">
      <c r="B36" s="58"/>
    </row>
    <row r="37" spans="1:10">
      <c r="B37" s="58"/>
    </row>
    <row r="39" spans="1:10" s="1" customFormat="1" ht="17.5">
      <c r="A39" s="261" t="s">
        <v>801</v>
      </c>
      <c r="B39" s="261"/>
      <c r="C39" s="261"/>
      <c r="D39" s="261"/>
      <c r="E39" s="261"/>
      <c r="F39" s="261"/>
      <c r="G39" s="261"/>
      <c r="H39" s="261"/>
      <c r="I39" s="261"/>
      <c r="J39" s="261"/>
    </row>
  </sheetData>
  <mergeCells count="10">
    <mergeCell ref="A39:J39"/>
    <mergeCell ref="A5:J5"/>
    <mergeCell ref="A8:J8"/>
    <mergeCell ref="A20:J20"/>
    <mergeCell ref="A12:J12"/>
    <mergeCell ref="A13:J13"/>
    <mergeCell ref="A14:J14"/>
    <mergeCell ref="A16:J16"/>
    <mergeCell ref="A18:J18"/>
    <mergeCell ref="A10:J10"/>
  </mergeCells>
  <pageMargins left="0.7" right="0.7" top="0.75" bottom="0.75" header="0.3" footer="0.3"/>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58"/>
  <sheetViews>
    <sheetView showWhiteSpace="0" view="pageBreakPreview" zoomScaleNormal="80" zoomScaleSheetLayoutView="100" zoomScalePageLayoutView="85" workbookViewId="0">
      <selection activeCell="I610" sqref="I610"/>
    </sheetView>
  </sheetViews>
  <sheetFormatPr defaultColWidth="9.08984375" defaultRowHeight="14.5"/>
  <cols>
    <col min="1" max="1" width="9.08984375" style="19"/>
    <col min="2" max="2" width="62" style="20" customWidth="1"/>
    <col min="4" max="4" width="13.36328125" style="41" bestFit="1" customWidth="1"/>
    <col min="5" max="5" width="13.36328125" style="14" bestFit="1" customWidth="1"/>
    <col min="6" max="6" width="14.36328125" style="21" bestFit="1" customWidth="1"/>
    <col min="7" max="7" width="11.453125" style="12" bestFit="1" customWidth="1"/>
    <col min="8" max="16384" width="9.08984375" style="12"/>
  </cols>
  <sheetData>
    <row r="1" spans="1:6" s="2" customFormat="1">
      <c r="A1" s="3" t="s">
        <v>0</v>
      </c>
      <c r="B1" s="4" t="s">
        <v>1</v>
      </c>
      <c r="C1" s="5" t="s">
        <v>2</v>
      </c>
      <c r="D1" s="38" t="s">
        <v>429</v>
      </c>
      <c r="E1" s="7" t="s">
        <v>3</v>
      </c>
      <c r="F1" s="167" t="s">
        <v>595</v>
      </c>
    </row>
    <row r="2" spans="1:6">
      <c r="A2" s="8"/>
      <c r="B2" s="26" t="s">
        <v>17</v>
      </c>
      <c r="C2" s="10"/>
      <c r="D2" s="39"/>
      <c r="E2" s="11"/>
      <c r="F2" s="90"/>
    </row>
    <row r="3" spans="1:6">
      <c r="A3" s="13"/>
      <c r="B3" s="9"/>
      <c r="C3" s="10"/>
      <c r="D3" s="39"/>
      <c r="E3" s="11"/>
      <c r="F3" s="90"/>
    </row>
    <row r="4" spans="1:6">
      <c r="A4" s="13"/>
      <c r="B4" s="9" t="s">
        <v>18</v>
      </c>
      <c r="C4" s="10"/>
      <c r="D4" s="39"/>
      <c r="E4" s="11"/>
      <c r="F4" s="90"/>
    </row>
    <row r="5" spans="1:6">
      <c r="A5" s="13"/>
      <c r="B5" s="9"/>
      <c r="C5" s="10"/>
      <c r="D5" s="39"/>
      <c r="E5" s="11"/>
      <c r="F5" s="90"/>
    </row>
    <row r="6" spans="1:6" s="14" customFormat="1">
      <c r="A6" s="13"/>
      <c r="B6" s="9" t="s">
        <v>19</v>
      </c>
      <c r="C6" s="10"/>
      <c r="D6" s="39"/>
      <c r="E6" s="11"/>
      <c r="F6" s="90"/>
    </row>
    <row r="7" spans="1:6" s="14" customFormat="1">
      <c r="A7" s="13"/>
      <c r="B7" s="9"/>
      <c r="C7" s="10"/>
      <c r="D7" s="39"/>
      <c r="E7" s="11"/>
      <c r="F7" s="90"/>
    </row>
    <row r="8" spans="1:6" s="14" customFormat="1">
      <c r="A8" s="13"/>
      <c r="B8" s="9" t="s">
        <v>20</v>
      </c>
      <c r="C8" s="10"/>
      <c r="D8" s="39"/>
      <c r="E8" s="11"/>
      <c r="F8" s="90"/>
    </row>
    <row r="9" spans="1:6" s="14" customFormat="1">
      <c r="A9" s="13"/>
      <c r="B9" s="9"/>
      <c r="C9" s="10"/>
      <c r="D9" s="39"/>
      <c r="E9" s="11"/>
      <c r="F9" s="90"/>
    </row>
    <row r="10" spans="1:6" s="14" customFormat="1" ht="29">
      <c r="A10" s="13">
        <v>1</v>
      </c>
      <c r="B10" s="9" t="s">
        <v>21</v>
      </c>
      <c r="C10" s="10" t="s">
        <v>10</v>
      </c>
      <c r="D10" s="39">
        <v>1</v>
      </c>
      <c r="E10" s="11"/>
      <c r="F10" s="90"/>
    </row>
    <row r="11" spans="1:6" s="14" customFormat="1">
      <c r="A11" s="13"/>
      <c r="B11" s="9"/>
      <c r="C11" s="10"/>
      <c r="D11" s="39"/>
      <c r="E11" s="11"/>
      <c r="F11" s="90"/>
    </row>
    <row r="12" spans="1:6" s="14" customFormat="1">
      <c r="A12" s="13"/>
      <c r="B12" s="9"/>
      <c r="C12" s="10"/>
      <c r="D12" s="39"/>
      <c r="E12" s="11"/>
      <c r="F12" s="90"/>
    </row>
    <row r="13" spans="1:6" s="14" customFormat="1">
      <c r="A13" s="13"/>
      <c r="B13" s="9" t="s">
        <v>22</v>
      </c>
      <c r="C13" s="10"/>
      <c r="D13" s="39"/>
      <c r="E13" s="11"/>
      <c r="F13" s="90"/>
    </row>
    <row r="14" spans="1:6" s="14" customFormat="1">
      <c r="A14" s="13"/>
      <c r="B14" s="9"/>
      <c r="C14" s="10"/>
      <c r="D14" s="39"/>
      <c r="E14" s="11"/>
      <c r="F14" s="90"/>
    </row>
    <row r="15" spans="1:6" s="14" customFormat="1" ht="29">
      <c r="A15" s="13">
        <v>2</v>
      </c>
      <c r="B15" s="9" t="s">
        <v>23</v>
      </c>
      <c r="C15" s="10" t="s">
        <v>10</v>
      </c>
      <c r="D15" s="39">
        <v>1</v>
      </c>
      <c r="E15" s="11"/>
      <c r="F15" s="90">
        <f>D15*E15</f>
        <v>0</v>
      </c>
    </row>
    <row r="16" spans="1:6" s="14" customFormat="1">
      <c r="A16" s="13"/>
      <c r="B16" s="9"/>
      <c r="C16" s="10"/>
      <c r="D16" s="39"/>
      <c r="E16" s="11"/>
      <c r="F16" s="90"/>
    </row>
    <row r="17" spans="1:6" s="14" customFormat="1" ht="29">
      <c r="A17" s="13">
        <v>3</v>
      </c>
      <c r="B17" s="9" t="s">
        <v>24</v>
      </c>
      <c r="C17" s="10" t="s">
        <v>10</v>
      </c>
      <c r="D17" s="39">
        <v>1</v>
      </c>
      <c r="E17" s="11"/>
      <c r="F17" s="90">
        <f>D17*E17</f>
        <v>0</v>
      </c>
    </row>
    <row r="18" spans="1:6" s="14" customFormat="1">
      <c r="A18" s="13"/>
      <c r="B18" s="9"/>
      <c r="C18" s="10"/>
      <c r="D18" s="39"/>
      <c r="E18" s="11"/>
      <c r="F18" s="90"/>
    </row>
    <row r="19" spans="1:6" s="14" customFormat="1">
      <c r="A19" s="13"/>
      <c r="B19" s="9"/>
      <c r="C19" s="10"/>
      <c r="D19" s="39"/>
      <c r="E19" s="11"/>
      <c r="F19" s="90"/>
    </row>
    <row r="20" spans="1:6" s="14" customFormat="1" ht="29">
      <c r="A20" s="13">
        <v>4</v>
      </c>
      <c r="B20" s="9" t="s">
        <v>25</v>
      </c>
      <c r="C20" s="10" t="s">
        <v>10</v>
      </c>
      <c r="D20" s="39">
        <v>1</v>
      </c>
      <c r="E20" s="11"/>
      <c r="F20" s="90">
        <f>D20*E20</f>
        <v>0</v>
      </c>
    </row>
    <row r="21" spans="1:6" s="14" customFormat="1">
      <c r="A21" s="13"/>
      <c r="B21" s="9"/>
      <c r="C21" s="10"/>
      <c r="D21" s="39"/>
      <c r="E21" s="11"/>
      <c r="F21" s="90"/>
    </row>
    <row r="22" spans="1:6" s="14" customFormat="1" ht="29">
      <c r="A22" s="13">
        <v>5</v>
      </c>
      <c r="B22" s="9" t="s">
        <v>26</v>
      </c>
      <c r="C22" s="10" t="s">
        <v>10</v>
      </c>
      <c r="D22" s="39">
        <v>1</v>
      </c>
      <c r="E22" s="11"/>
      <c r="F22" s="90">
        <f>D22*E22</f>
        <v>0</v>
      </c>
    </row>
    <row r="23" spans="1:6" s="14" customFormat="1">
      <c r="A23" s="13"/>
      <c r="B23" s="9"/>
      <c r="C23" s="10"/>
      <c r="D23" s="39"/>
      <c r="E23" s="11"/>
      <c r="F23" s="90"/>
    </row>
    <row r="24" spans="1:6" s="14" customFormat="1" ht="29">
      <c r="A24" s="13">
        <v>6</v>
      </c>
      <c r="B24" s="9" t="s">
        <v>27</v>
      </c>
      <c r="C24" s="10" t="s">
        <v>10</v>
      </c>
      <c r="D24" s="39">
        <v>1</v>
      </c>
      <c r="E24" s="11"/>
      <c r="F24" s="90">
        <f>D24*E24</f>
        <v>0</v>
      </c>
    </row>
    <row r="25" spans="1:6" s="14" customFormat="1">
      <c r="A25" s="13"/>
      <c r="B25" s="9"/>
      <c r="C25" s="10"/>
      <c r="D25" s="39"/>
      <c r="E25" s="11"/>
      <c r="F25" s="90"/>
    </row>
    <row r="26" spans="1:6" s="14" customFormat="1" ht="29">
      <c r="A26" s="13">
        <v>7</v>
      </c>
      <c r="B26" s="9" t="s">
        <v>28</v>
      </c>
      <c r="C26" s="10" t="s">
        <v>10</v>
      </c>
      <c r="D26" s="39">
        <v>1</v>
      </c>
      <c r="E26" s="11"/>
      <c r="F26" s="90">
        <f>D26*E26</f>
        <v>0</v>
      </c>
    </row>
    <row r="27" spans="1:6" s="14" customFormat="1">
      <c r="A27" s="13"/>
      <c r="B27" s="9"/>
      <c r="C27" s="10"/>
      <c r="D27" s="39"/>
      <c r="E27" s="11"/>
      <c r="F27" s="90"/>
    </row>
    <row r="28" spans="1:6" s="14" customFormat="1" ht="22.5" customHeight="1">
      <c r="A28" s="13"/>
      <c r="B28" s="9"/>
      <c r="C28" s="10"/>
      <c r="D28" s="39"/>
      <c r="E28" s="11"/>
      <c r="F28" s="90"/>
    </row>
    <row r="29" spans="1:6" s="14" customFormat="1" ht="29">
      <c r="A29" s="13">
        <v>8</v>
      </c>
      <c r="B29" s="9" t="s">
        <v>29</v>
      </c>
      <c r="C29" s="10" t="s">
        <v>10</v>
      </c>
      <c r="D29" s="39">
        <v>1</v>
      </c>
      <c r="E29" s="11"/>
      <c r="F29" s="90">
        <f>D29*E29</f>
        <v>0</v>
      </c>
    </row>
    <row r="30" spans="1:6" s="14" customFormat="1">
      <c r="A30" s="13"/>
      <c r="B30" s="9"/>
      <c r="C30" s="10"/>
      <c r="D30" s="39"/>
      <c r="E30" s="11"/>
      <c r="F30" s="90"/>
    </row>
    <row r="31" spans="1:6" s="14" customFormat="1" ht="29">
      <c r="A31" s="13">
        <v>9</v>
      </c>
      <c r="B31" s="9" t="s">
        <v>30</v>
      </c>
      <c r="C31" s="10" t="s">
        <v>10</v>
      </c>
      <c r="D31" s="39">
        <v>1</v>
      </c>
      <c r="E31" s="11"/>
      <c r="F31" s="90">
        <f>D31*E31</f>
        <v>0</v>
      </c>
    </row>
    <row r="32" spans="1:6" s="14" customFormat="1">
      <c r="A32" s="13"/>
      <c r="B32" s="9"/>
      <c r="C32" s="10"/>
      <c r="D32" s="39"/>
      <c r="E32" s="11"/>
      <c r="F32" s="90"/>
    </row>
    <row r="33" spans="1:6" s="14" customFormat="1" ht="29">
      <c r="A33" s="13">
        <v>10</v>
      </c>
      <c r="B33" s="9" t="s">
        <v>31</v>
      </c>
      <c r="C33" s="10" t="s">
        <v>10</v>
      </c>
      <c r="D33" s="39">
        <v>1</v>
      </c>
      <c r="E33" s="11"/>
      <c r="F33" s="90"/>
    </row>
    <row r="34" spans="1:6" s="14" customFormat="1">
      <c r="A34" s="13"/>
      <c r="B34" s="9"/>
      <c r="C34" s="10"/>
      <c r="D34" s="39"/>
      <c r="E34" s="11"/>
      <c r="F34" s="90"/>
    </row>
    <row r="35" spans="1:6" s="14" customFormat="1" ht="29">
      <c r="A35" s="13">
        <v>11</v>
      </c>
      <c r="B35" s="9" t="s">
        <v>32</v>
      </c>
      <c r="C35" s="10" t="s">
        <v>10</v>
      </c>
      <c r="D35" s="39">
        <v>1</v>
      </c>
      <c r="E35" s="11"/>
      <c r="F35" s="90"/>
    </row>
    <row r="36" spans="1:6" s="14" customFormat="1">
      <c r="A36" s="13"/>
      <c r="B36" s="9"/>
      <c r="C36" s="10"/>
      <c r="D36" s="39"/>
      <c r="E36" s="11"/>
      <c r="F36" s="90"/>
    </row>
    <row r="37" spans="1:6" s="14" customFormat="1" ht="29">
      <c r="A37" s="13">
        <v>12</v>
      </c>
      <c r="B37" s="9" t="s">
        <v>33</v>
      </c>
      <c r="C37" s="10" t="s">
        <v>10</v>
      </c>
      <c r="D37" s="39">
        <v>1</v>
      </c>
      <c r="E37" s="11"/>
      <c r="F37" s="90"/>
    </row>
    <row r="38" spans="1:6" s="14" customFormat="1">
      <c r="A38" s="13"/>
      <c r="B38" s="9"/>
      <c r="C38" s="10"/>
      <c r="D38" s="39"/>
      <c r="E38" s="11"/>
      <c r="F38" s="90"/>
    </row>
    <row r="39" spans="1:6" s="14" customFormat="1" ht="29">
      <c r="A39" s="13">
        <v>13</v>
      </c>
      <c r="B39" s="9" t="s">
        <v>34</v>
      </c>
      <c r="C39" s="10" t="s">
        <v>10</v>
      </c>
      <c r="D39" s="39">
        <v>1</v>
      </c>
      <c r="E39" s="11"/>
      <c r="F39" s="90"/>
    </row>
    <row r="40" spans="1:6" s="14" customFormat="1">
      <c r="A40" s="13"/>
      <c r="B40" s="9"/>
      <c r="C40" s="10"/>
      <c r="D40" s="39"/>
      <c r="E40" s="11"/>
      <c r="F40" s="90"/>
    </row>
    <row r="41" spans="1:6" s="14" customFormat="1" ht="29">
      <c r="A41" s="13">
        <v>14</v>
      </c>
      <c r="B41" s="9" t="s">
        <v>35</v>
      </c>
      <c r="C41" s="10" t="s">
        <v>10</v>
      </c>
      <c r="D41" s="39">
        <v>1</v>
      </c>
      <c r="E41" s="11"/>
      <c r="F41" s="90"/>
    </row>
    <row r="42" spans="1:6" s="14" customFormat="1">
      <c r="A42" s="13"/>
      <c r="B42" s="9"/>
      <c r="C42" s="10"/>
      <c r="D42" s="39"/>
      <c r="E42" s="11"/>
      <c r="F42" s="90"/>
    </row>
    <row r="43" spans="1:6" s="14" customFormat="1">
      <c r="A43" s="13"/>
      <c r="B43" s="9"/>
      <c r="C43" s="10"/>
      <c r="D43" s="39"/>
      <c r="E43" s="11"/>
      <c r="F43" s="90"/>
    </row>
    <row r="44" spans="1:6" s="14" customFormat="1">
      <c r="A44" s="13"/>
      <c r="B44" s="9" t="s">
        <v>36</v>
      </c>
      <c r="C44" s="10"/>
      <c r="D44" s="39"/>
      <c r="E44" s="11"/>
      <c r="F44" s="90"/>
    </row>
    <row r="45" spans="1:6" s="14" customFormat="1">
      <c r="A45" s="13"/>
      <c r="B45" s="9"/>
      <c r="C45" s="10"/>
      <c r="D45" s="39"/>
      <c r="E45" s="11"/>
      <c r="F45" s="90"/>
    </row>
    <row r="46" spans="1:6" s="14" customFormat="1" ht="29">
      <c r="A46" s="13">
        <v>15</v>
      </c>
      <c r="B46" s="9" t="s">
        <v>37</v>
      </c>
      <c r="C46" s="10" t="s">
        <v>10</v>
      </c>
      <c r="D46" s="39">
        <v>1</v>
      </c>
      <c r="E46" s="11"/>
      <c r="F46" s="90"/>
    </row>
    <row r="47" spans="1:6" s="14" customFormat="1">
      <c r="A47" s="13"/>
      <c r="B47" s="9"/>
      <c r="C47" s="10"/>
      <c r="D47" s="39"/>
      <c r="E47" s="11"/>
      <c r="F47" s="90"/>
    </row>
    <row r="48" spans="1:6" s="14" customFormat="1" ht="29">
      <c r="A48" s="13"/>
      <c r="B48" s="9" t="s">
        <v>38</v>
      </c>
      <c r="C48" s="10"/>
      <c r="D48" s="39"/>
      <c r="E48" s="11"/>
      <c r="F48" s="90"/>
    </row>
    <row r="49" spans="1:6" s="14" customFormat="1">
      <c r="A49" s="13"/>
      <c r="B49" s="9"/>
      <c r="C49" s="10"/>
      <c r="D49" s="39"/>
      <c r="E49" s="11"/>
      <c r="F49" s="90"/>
    </row>
    <row r="50" spans="1:6" s="14" customFormat="1" ht="29">
      <c r="A50" s="13">
        <v>16</v>
      </c>
      <c r="B50" s="9" t="s">
        <v>39</v>
      </c>
      <c r="C50" s="10" t="s">
        <v>10</v>
      </c>
      <c r="D50" s="39">
        <v>1</v>
      </c>
      <c r="E50" s="11"/>
      <c r="F50" s="90"/>
    </row>
    <row r="51" spans="1:6" s="14" customFormat="1">
      <c r="A51" s="13"/>
      <c r="B51" s="9"/>
      <c r="C51" s="10"/>
      <c r="D51" s="39"/>
      <c r="E51" s="11"/>
      <c r="F51" s="90"/>
    </row>
    <row r="52" spans="1:6" s="96" customFormat="1">
      <c r="A52" s="92"/>
      <c r="B52" s="26" t="s">
        <v>601</v>
      </c>
      <c r="C52" s="93"/>
      <c r="D52" s="94"/>
      <c r="E52" s="95"/>
      <c r="F52" s="103">
        <f>SUM(F10:F51)</f>
        <v>0</v>
      </c>
    </row>
    <row r="53" spans="1:6" s="96" customFormat="1">
      <c r="A53" s="92"/>
      <c r="B53" s="26" t="s">
        <v>602</v>
      </c>
      <c r="C53" s="93"/>
      <c r="D53" s="94"/>
      <c r="E53" s="95"/>
      <c r="F53" s="104">
        <f>F52</f>
        <v>0</v>
      </c>
    </row>
    <row r="54" spans="1:6" s="14" customFormat="1">
      <c r="A54" s="13"/>
      <c r="B54" s="9"/>
      <c r="C54" s="10"/>
      <c r="D54" s="39"/>
      <c r="E54" s="11"/>
      <c r="F54" s="90"/>
    </row>
    <row r="55" spans="1:6" s="14" customFormat="1" ht="29">
      <c r="A55" s="13">
        <v>17</v>
      </c>
      <c r="B55" s="9" t="s">
        <v>40</v>
      </c>
      <c r="C55" s="10" t="s">
        <v>10</v>
      </c>
      <c r="D55" s="39">
        <v>1</v>
      </c>
      <c r="E55" s="11"/>
      <c r="F55" s="90"/>
    </row>
    <row r="56" spans="1:6" s="14" customFormat="1">
      <c r="A56" s="13"/>
      <c r="B56" s="9"/>
      <c r="C56" s="10"/>
      <c r="D56" s="39"/>
      <c r="E56" s="11"/>
      <c r="F56" s="90"/>
    </row>
    <row r="57" spans="1:6" s="14" customFormat="1" ht="29">
      <c r="A57" s="13">
        <v>18</v>
      </c>
      <c r="B57" s="9" t="s">
        <v>41</v>
      </c>
      <c r="C57" s="10" t="s">
        <v>10</v>
      </c>
      <c r="D57" s="39">
        <v>1</v>
      </c>
      <c r="E57" s="11"/>
      <c r="F57" s="90"/>
    </row>
    <row r="58" spans="1:6" s="14" customFormat="1">
      <c r="A58" s="13"/>
      <c r="B58" s="9"/>
      <c r="C58" s="10"/>
      <c r="D58" s="39"/>
      <c r="E58" s="11"/>
      <c r="F58" s="90"/>
    </row>
    <row r="59" spans="1:6" s="14" customFormat="1" ht="29">
      <c r="A59" s="13">
        <v>19</v>
      </c>
      <c r="B59" s="9" t="s">
        <v>42</v>
      </c>
      <c r="C59" s="10" t="s">
        <v>10</v>
      </c>
      <c r="D59" s="39">
        <v>1</v>
      </c>
      <c r="E59" s="11"/>
      <c r="F59" s="90"/>
    </row>
    <row r="60" spans="1:6" s="14" customFormat="1">
      <c r="A60" s="13"/>
      <c r="B60" s="9"/>
      <c r="C60" s="10"/>
      <c r="D60" s="39"/>
      <c r="E60" s="11"/>
      <c r="F60" s="90"/>
    </row>
    <row r="61" spans="1:6" s="14" customFormat="1" ht="29">
      <c r="A61" s="13">
        <v>20</v>
      </c>
      <c r="B61" s="9" t="s">
        <v>43</v>
      </c>
      <c r="C61" s="10" t="s">
        <v>10</v>
      </c>
      <c r="D61" s="39">
        <v>1</v>
      </c>
      <c r="E61" s="11"/>
      <c r="F61" s="90"/>
    </row>
    <row r="62" spans="1:6" s="14" customFormat="1">
      <c r="A62" s="13"/>
      <c r="B62" s="9"/>
      <c r="C62" s="10"/>
      <c r="D62" s="39"/>
      <c r="E62" s="11"/>
      <c r="F62" s="90"/>
    </row>
    <row r="63" spans="1:6" s="14" customFormat="1" ht="29">
      <c r="A63" s="13">
        <v>21</v>
      </c>
      <c r="B63" s="9" t="s">
        <v>44</v>
      </c>
      <c r="C63" s="10" t="s">
        <v>10</v>
      </c>
      <c r="D63" s="39">
        <v>1</v>
      </c>
      <c r="E63" s="11"/>
      <c r="F63" s="90"/>
    </row>
    <row r="64" spans="1:6" s="14" customFormat="1">
      <c r="A64" s="13"/>
      <c r="B64" s="9"/>
      <c r="C64" s="10"/>
      <c r="D64" s="39"/>
      <c r="E64" s="11"/>
      <c r="F64" s="90"/>
    </row>
    <row r="65" spans="1:6" s="14" customFormat="1" ht="43.5">
      <c r="A65" s="13"/>
      <c r="B65" s="9" t="s">
        <v>45</v>
      </c>
      <c r="C65" s="10"/>
      <c r="D65" s="39"/>
      <c r="E65" s="11"/>
      <c r="F65" s="90"/>
    </row>
    <row r="66" spans="1:6" s="14" customFormat="1">
      <c r="A66" s="13"/>
      <c r="B66" s="9"/>
      <c r="C66" s="10"/>
      <c r="D66" s="39"/>
      <c r="E66" s="11"/>
      <c r="F66" s="90"/>
    </row>
    <row r="67" spans="1:6" s="14" customFormat="1" ht="29">
      <c r="A67" s="13">
        <v>22</v>
      </c>
      <c r="B67" s="9" t="s">
        <v>46</v>
      </c>
      <c r="C67" s="10" t="s">
        <v>10</v>
      </c>
      <c r="D67" s="39">
        <v>1</v>
      </c>
      <c r="E67" s="11"/>
      <c r="F67" s="90"/>
    </row>
    <row r="68" spans="1:6" s="14" customFormat="1">
      <c r="A68" s="13"/>
      <c r="B68" s="9"/>
      <c r="C68" s="10"/>
      <c r="D68" s="39"/>
      <c r="E68" s="11"/>
      <c r="F68" s="90"/>
    </row>
    <row r="69" spans="1:6" s="14" customFormat="1" ht="29">
      <c r="A69" s="13">
        <v>23</v>
      </c>
      <c r="B69" s="9" t="s">
        <v>47</v>
      </c>
      <c r="C69" s="10" t="s">
        <v>10</v>
      </c>
      <c r="D69" s="39">
        <v>1</v>
      </c>
      <c r="E69" s="11"/>
      <c r="F69" s="90"/>
    </row>
    <row r="70" spans="1:6" s="14" customFormat="1">
      <c r="A70" s="13"/>
      <c r="B70" s="9"/>
      <c r="C70" s="10"/>
      <c r="D70" s="39"/>
      <c r="E70" s="11"/>
      <c r="F70" s="90"/>
    </row>
    <row r="71" spans="1:6" s="14" customFormat="1">
      <c r="A71" s="13"/>
      <c r="B71" s="9"/>
      <c r="C71" s="10"/>
      <c r="D71" s="39"/>
      <c r="E71" s="11"/>
      <c r="F71" s="90"/>
    </row>
    <row r="72" spans="1:6" s="14" customFormat="1">
      <c r="A72" s="13"/>
      <c r="B72" s="9" t="s">
        <v>48</v>
      </c>
      <c r="C72" s="10"/>
      <c r="D72" s="39"/>
      <c r="E72" s="11"/>
      <c r="F72" s="90"/>
    </row>
    <row r="73" spans="1:6" s="14" customFormat="1">
      <c r="A73" s="13"/>
      <c r="B73" s="9"/>
      <c r="C73" s="10"/>
      <c r="D73" s="39"/>
      <c r="E73" s="11"/>
      <c r="F73" s="90"/>
    </row>
    <row r="74" spans="1:6" s="14" customFormat="1" ht="29">
      <c r="A74" s="13">
        <v>24</v>
      </c>
      <c r="B74" s="9" t="s">
        <v>49</v>
      </c>
      <c r="C74" s="10" t="s">
        <v>10</v>
      </c>
      <c r="D74" s="39">
        <v>1</v>
      </c>
      <c r="E74" s="11"/>
      <c r="F74" s="90"/>
    </row>
    <row r="75" spans="1:6" s="14" customFormat="1">
      <c r="A75" s="13"/>
      <c r="B75" s="9"/>
      <c r="C75" s="10"/>
      <c r="D75" s="39"/>
      <c r="E75" s="11"/>
      <c r="F75" s="90"/>
    </row>
    <row r="76" spans="1:6" s="14" customFormat="1" ht="29">
      <c r="A76" s="13">
        <v>25</v>
      </c>
      <c r="B76" s="9" t="s">
        <v>50</v>
      </c>
      <c r="C76" s="10" t="s">
        <v>10</v>
      </c>
      <c r="D76" s="39">
        <v>1</v>
      </c>
      <c r="E76" s="11"/>
      <c r="F76" s="90"/>
    </row>
    <row r="77" spans="1:6" s="14" customFormat="1">
      <c r="A77" s="13"/>
      <c r="B77" s="9"/>
      <c r="C77" s="10"/>
      <c r="D77" s="39"/>
      <c r="E77" s="11"/>
      <c r="F77" s="90"/>
    </row>
    <row r="78" spans="1:6" s="14" customFormat="1" ht="29">
      <c r="A78" s="13">
        <v>26</v>
      </c>
      <c r="B78" s="9" t="s">
        <v>51</v>
      </c>
      <c r="C78" s="10" t="s">
        <v>10</v>
      </c>
      <c r="D78" s="39">
        <v>1</v>
      </c>
      <c r="E78" s="11"/>
      <c r="F78" s="90"/>
    </row>
    <row r="79" spans="1:6" s="14" customFormat="1">
      <c r="A79" s="13"/>
      <c r="B79" s="9"/>
      <c r="C79" s="10"/>
      <c r="D79" s="39"/>
      <c r="E79" s="11"/>
      <c r="F79" s="90"/>
    </row>
    <row r="80" spans="1:6" s="14" customFormat="1" ht="29">
      <c r="A80" s="13">
        <v>27</v>
      </c>
      <c r="B80" s="9" t="s">
        <v>52</v>
      </c>
      <c r="C80" s="10" t="s">
        <v>10</v>
      </c>
      <c r="D80" s="39">
        <v>1</v>
      </c>
      <c r="E80" s="11"/>
      <c r="F80" s="90"/>
    </row>
    <row r="81" spans="1:6" s="14" customFormat="1">
      <c r="A81" s="13"/>
      <c r="B81" s="9"/>
      <c r="C81" s="10"/>
      <c r="D81" s="39"/>
      <c r="E81" s="11"/>
      <c r="F81" s="90"/>
    </row>
    <row r="82" spans="1:6" s="14" customFormat="1" ht="29">
      <c r="A82" s="13">
        <v>28</v>
      </c>
      <c r="B82" s="9" t="s">
        <v>53</v>
      </c>
      <c r="C82" s="10" t="s">
        <v>10</v>
      </c>
      <c r="D82" s="39">
        <v>1</v>
      </c>
      <c r="E82" s="11"/>
      <c r="F82" s="90"/>
    </row>
    <row r="83" spans="1:6" s="14" customFormat="1">
      <c r="A83" s="13"/>
      <c r="B83" s="9"/>
      <c r="C83" s="10"/>
      <c r="D83" s="39"/>
      <c r="E83" s="11"/>
      <c r="F83" s="90"/>
    </row>
    <row r="84" spans="1:6" s="14" customFormat="1" ht="29">
      <c r="A84" s="13">
        <v>29</v>
      </c>
      <c r="B84" s="9" t="s">
        <v>54</v>
      </c>
      <c r="C84" s="10" t="s">
        <v>10</v>
      </c>
      <c r="D84" s="39">
        <v>1</v>
      </c>
      <c r="E84" s="11"/>
      <c r="F84" s="90"/>
    </row>
    <row r="85" spans="1:6" s="14" customFormat="1">
      <c r="A85" s="13"/>
      <c r="B85" s="9"/>
      <c r="C85" s="10"/>
      <c r="D85" s="39"/>
      <c r="E85" s="11"/>
      <c r="F85" s="90"/>
    </row>
    <row r="86" spans="1:6" s="14" customFormat="1" ht="29">
      <c r="A86" s="13">
        <v>30</v>
      </c>
      <c r="B86" s="9" t="s">
        <v>55</v>
      </c>
      <c r="C86" s="10" t="s">
        <v>10</v>
      </c>
      <c r="D86" s="39">
        <v>1</v>
      </c>
      <c r="E86" s="11"/>
      <c r="F86" s="90"/>
    </row>
    <row r="87" spans="1:6" s="14" customFormat="1">
      <c r="A87" s="13"/>
      <c r="B87" s="9"/>
      <c r="C87" s="10"/>
      <c r="D87" s="39"/>
      <c r="E87" s="11"/>
      <c r="F87" s="90"/>
    </row>
    <row r="88" spans="1:6" s="14" customFormat="1" ht="29">
      <c r="A88" s="13"/>
      <c r="B88" s="9" t="s">
        <v>56</v>
      </c>
      <c r="C88" s="10"/>
      <c r="D88" s="39"/>
      <c r="E88" s="11"/>
      <c r="F88" s="90"/>
    </row>
    <row r="89" spans="1:6" s="14" customFormat="1">
      <c r="A89" s="13"/>
      <c r="B89" s="9"/>
      <c r="C89" s="10"/>
      <c r="D89" s="39"/>
      <c r="E89" s="11"/>
      <c r="F89" s="90"/>
    </row>
    <row r="90" spans="1:6" s="14" customFormat="1">
      <c r="A90" s="13"/>
      <c r="B90" s="9" t="s">
        <v>57</v>
      </c>
      <c r="C90" s="10"/>
      <c r="D90" s="39"/>
      <c r="E90" s="11"/>
      <c r="F90" s="90"/>
    </row>
    <row r="91" spans="1:6" s="14" customFormat="1">
      <c r="A91" s="13"/>
      <c r="B91" s="9"/>
      <c r="C91" s="10"/>
      <c r="D91" s="39"/>
      <c r="E91" s="11"/>
      <c r="F91" s="90"/>
    </row>
    <row r="92" spans="1:6" s="14" customFormat="1" ht="29">
      <c r="A92" s="13">
        <v>31</v>
      </c>
      <c r="B92" s="9" t="s">
        <v>58</v>
      </c>
      <c r="C92" s="10" t="s">
        <v>10</v>
      </c>
      <c r="D92" s="39">
        <v>1</v>
      </c>
      <c r="E92" s="11"/>
      <c r="F92" s="90"/>
    </row>
    <row r="93" spans="1:6" s="14" customFormat="1">
      <c r="A93" s="13"/>
      <c r="B93" s="9"/>
      <c r="C93" s="10"/>
      <c r="D93" s="39"/>
      <c r="E93" s="11"/>
      <c r="F93" s="90"/>
    </row>
    <row r="94" spans="1:6" s="14" customFormat="1" ht="72.5">
      <c r="A94" s="13"/>
      <c r="B94" s="9" t="s">
        <v>59</v>
      </c>
      <c r="C94" s="10"/>
      <c r="D94" s="39"/>
      <c r="E94" s="11"/>
      <c r="F94" s="90"/>
    </row>
    <row r="95" spans="1:6" s="14" customFormat="1">
      <c r="A95" s="13"/>
      <c r="B95" s="9"/>
      <c r="C95" s="10"/>
      <c r="D95" s="39"/>
      <c r="E95" s="11"/>
      <c r="F95" s="90"/>
    </row>
    <row r="96" spans="1:6" s="14" customFormat="1">
      <c r="A96" s="13"/>
      <c r="B96" s="9"/>
      <c r="C96" s="10"/>
      <c r="D96" s="39"/>
      <c r="E96" s="11"/>
      <c r="F96" s="90"/>
    </row>
    <row r="97" spans="1:6" s="14" customFormat="1">
      <c r="A97" s="13"/>
      <c r="B97" s="9"/>
      <c r="C97" s="10"/>
      <c r="D97" s="39"/>
      <c r="E97" s="11"/>
      <c r="F97" s="90"/>
    </row>
    <row r="98" spans="1:6" s="96" customFormat="1">
      <c r="A98" s="92"/>
      <c r="B98" s="26" t="s">
        <v>601</v>
      </c>
      <c r="C98" s="93"/>
      <c r="D98" s="94"/>
      <c r="E98" s="95"/>
      <c r="F98" s="103">
        <f>SUM(F53:F97)</f>
        <v>0</v>
      </c>
    </row>
    <row r="99" spans="1:6" s="96" customFormat="1">
      <c r="A99" s="92"/>
      <c r="B99" s="26" t="s">
        <v>602</v>
      </c>
      <c r="C99" s="93"/>
      <c r="D99" s="94"/>
      <c r="E99" s="95"/>
      <c r="F99" s="104">
        <f>F98</f>
        <v>0</v>
      </c>
    </row>
    <row r="100" spans="1:6" s="96" customFormat="1">
      <c r="A100" s="92"/>
      <c r="B100" s="26"/>
      <c r="C100" s="93"/>
      <c r="D100" s="94"/>
      <c r="E100" s="95"/>
      <c r="F100" s="105"/>
    </row>
    <row r="101" spans="1:6" s="14" customFormat="1" ht="29">
      <c r="A101" s="13">
        <v>32</v>
      </c>
      <c r="B101" s="9" t="s">
        <v>60</v>
      </c>
      <c r="C101" s="10" t="s">
        <v>10</v>
      </c>
      <c r="D101" s="39">
        <v>1</v>
      </c>
      <c r="E101" s="11"/>
      <c r="F101" s="90"/>
    </row>
    <row r="102" spans="1:6" s="14" customFormat="1">
      <c r="A102" s="13"/>
      <c r="B102" s="9"/>
      <c r="C102" s="10"/>
      <c r="D102" s="39"/>
      <c r="E102" s="11"/>
      <c r="F102" s="90"/>
    </row>
    <row r="103" spans="1:6" s="14" customFormat="1" ht="29">
      <c r="A103" s="13">
        <v>33</v>
      </c>
      <c r="B103" s="9" t="s">
        <v>61</v>
      </c>
      <c r="C103" s="10" t="s">
        <v>10</v>
      </c>
      <c r="D103" s="39">
        <v>1</v>
      </c>
      <c r="E103" s="11"/>
      <c r="F103" s="90"/>
    </row>
    <row r="104" spans="1:6" s="14" customFormat="1">
      <c r="A104" s="13"/>
      <c r="B104" s="9"/>
      <c r="C104" s="10"/>
      <c r="D104" s="39"/>
      <c r="E104" s="11"/>
      <c r="F104" s="90"/>
    </row>
    <row r="105" spans="1:6" s="14" customFormat="1" ht="29">
      <c r="A105" s="13">
        <v>34</v>
      </c>
      <c r="B105" s="9" t="s">
        <v>62</v>
      </c>
      <c r="C105" s="10" t="s">
        <v>10</v>
      </c>
      <c r="D105" s="39">
        <v>1</v>
      </c>
      <c r="E105" s="11"/>
      <c r="F105" s="90"/>
    </row>
    <row r="106" spans="1:6" s="14" customFormat="1">
      <c r="A106" s="13"/>
      <c r="B106" s="9"/>
      <c r="C106" s="10"/>
      <c r="D106" s="39"/>
      <c r="E106" s="11"/>
      <c r="F106" s="90"/>
    </row>
    <row r="107" spans="1:6" s="14" customFormat="1" ht="29">
      <c r="A107" s="13"/>
      <c r="B107" s="9" t="s">
        <v>63</v>
      </c>
      <c r="C107" s="10"/>
      <c r="D107" s="39"/>
      <c r="E107" s="11"/>
      <c r="F107" s="90"/>
    </row>
    <row r="108" spans="1:6" s="14" customFormat="1">
      <c r="A108" s="13"/>
      <c r="B108" s="9"/>
      <c r="C108" s="10"/>
      <c r="D108" s="39"/>
      <c r="E108" s="11"/>
      <c r="F108" s="90"/>
    </row>
    <row r="109" spans="1:6" s="14" customFormat="1" ht="29">
      <c r="A109" s="13">
        <v>35</v>
      </c>
      <c r="B109" s="9" t="s">
        <v>64</v>
      </c>
      <c r="C109" s="10" t="s">
        <v>10</v>
      </c>
      <c r="D109" s="39">
        <v>1</v>
      </c>
      <c r="E109" s="11"/>
      <c r="F109" s="90"/>
    </row>
    <row r="110" spans="1:6" s="14" customFormat="1">
      <c r="A110" s="13"/>
      <c r="B110" s="9"/>
      <c r="C110" s="10"/>
      <c r="D110" s="39"/>
      <c r="E110" s="11"/>
      <c r="F110" s="90"/>
    </row>
    <row r="111" spans="1:6" s="14" customFormat="1">
      <c r="A111" s="13"/>
      <c r="B111" s="9" t="s">
        <v>65</v>
      </c>
      <c r="C111" s="10"/>
      <c r="D111" s="39"/>
      <c r="E111" s="11"/>
      <c r="F111" s="90"/>
    </row>
    <row r="112" spans="1:6" s="14" customFormat="1">
      <c r="A112" s="13"/>
      <c r="B112" s="9"/>
      <c r="C112" s="10"/>
      <c r="D112" s="39"/>
      <c r="E112" s="11"/>
      <c r="F112" s="90"/>
    </row>
    <row r="113" spans="1:6" s="14" customFormat="1" ht="29">
      <c r="A113" s="13">
        <v>36</v>
      </c>
      <c r="B113" s="9" t="s">
        <v>66</v>
      </c>
      <c r="C113" s="10" t="s">
        <v>10</v>
      </c>
      <c r="D113" s="39">
        <v>1</v>
      </c>
      <c r="E113" s="11"/>
      <c r="F113" s="90"/>
    </row>
    <row r="114" spans="1:6" s="14" customFormat="1">
      <c r="A114" s="13"/>
      <c r="B114" s="9"/>
      <c r="C114" s="10"/>
      <c r="D114" s="39"/>
      <c r="E114" s="11"/>
      <c r="F114" s="90"/>
    </row>
    <row r="115" spans="1:6" s="14" customFormat="1" ht="29">
      <c r="A115" s="13">
        <v>37</v>
      </c>
      <c r="B115" s="9" t="s">
        <v>67</v>
      </c>
      <c r="C115" s="10" t="s">
        <v>10</v>
      </c>
      <c r="D115" s="39">
        <v>1</v>
      </c>
      <c r="E115" s="11"/>
      <c r="F115" s="90"/>
    </row>
    <row r="116" spans="1:6" s="14" customFormat="1">
      <c r="A116" s="13"/>
      <c r="B116" s="9"/>
      <c r="C116" s="10"/>
      <c r="D116" s="39"/>
      <c r="E116" s="11"/>
      <c r="F116" s="90"/>
    </row>
    <row r="117" spans="1:6" s="14" customFormat="1" ht="29">
      <c r="A117" s="13">
        <v>38</v>
      </c>
      <c r="B117" s="9" t="s">
        <v>68</v>
      </c>
      <c r="C117" s="10" t="s">
        <v>10</v>
      </c>
      <c r="D117" s="39">
        <v>1</v>
      </c>
      <c r="E117" s="11"/>
      <c r="F117" s="90"/>
    </row>
    <row r="118" spans="1:6" s="14" customFormat="1">
      <c r="A118" s="13"/>
      <c r="B118" s="9"/>
      <c r="C118" s="10"/>
      <c r="D118" s="39"/>
      <c r="E118" s="11"/>
      <c r="F118" s="90"/>
    </row>
    <row r="119" spans="1:6" s="14" customFormat="1" ht="29">
      <c r="A119" s="13">
        <v>39</v>
      </c>
      <c r="B119" s="9" t="s">
        <v>69</v>
      </c>
      <c r="C119" s="10" t="s">
        <v>10</v>
      </c>
      <c r="D119" s="39">
        <v>1</v>
      </c>
      <c r="E119" s="11"/>
      <c r="F119" s="90"/>
    </row>
    <row r="120" spans="1:6" s="14" customFormat="1">
      <c r="A120" s="13"/>
      <c r="B120" s="9"/>
      <c r="C120" s="10"/>
      <c r="D120" s="39"/>
      <c r="E120" s="11"/>
      <c r="F120" s="90"/>
    </row>
    <row r="121" spans="1:6" s="14" customFormat="1">
      <c r="A121" s="13"/>
      <c r="B121" s="9" t="s">
        <v>70</v>
      </c>
      <c r="C121" s="10"/>
      <c r="D121" s="39"/>
      <c r="E121" s="11"/>
      <c r="F121" s="90"/>
    </row>
    <row r="122" spans="1:6" s="14" customFormat="1">
      <c r="A122" s="13"/>
      <c r="B122" s="9"/>
      <c r="C122" s="10"/>
      <c r="D122" s="39"/>
      <c r="E122" s="11"/>
      <c r="F122" s="90"/>
    </row>
    <row r="123" spans="1:6" s="14" customFormat="1" ht="29">
      <c r="A123" s="13">
        <v>40</v>
      </c>
      <c r="B123" s="9" t="s">
        <v>71</v>
      </c>
      <c r="C123" s="10" t="s">
        <v>10</v>
      </c>
      <c r="D123" s="39">
        <v>1</v>
      </c>
      <c r="E123" s="11"/>
      <c r="F123" s="90"/>
    </row>
    <row r="124" spans="1:6" s="14" customFormat="1">
      <c r="A124" s="13"/>
      <c r="B124" s="9"/>
      <c r="C124" s="10"/>
      <c r="D124" s="39"/>
      <c r="E124" s="11"/>
      <c r="F124" s="90"/>
    </row>
    <row r="125" spans="1:6" s="14" customFormat="1">
      <c r="A125" s="13"/>
      <c r="B125" s="9" t="s">
        <v>72</v>
      </c>
      <c r="C125" s="10"/>
      <c r="D125" s="39"/>
      <c r="E125" s="11"/>
      <c r="F125" s="90"/>
    </row>
    <row r="126" spans="1:6" s="14" customFormat="1">
      <c r="A126" s="13"/>
      <c r="B126" s="9"/>
      <c r="C126" s="10"/>
      <c r="D126" s="39"/>
      <c r="E126" s="11"/>
      <c r="F126" s="90"/>
    </row>
    <row r="127" spans="1:6" s="14" customFormat="1">
      <c r="A127" s="13"/>
      <c r="B127" s="9" t="s">
        <v>73</v>
      </c>
      <c r="C127" s="10"/>
      <c r="D127" s="39"/>
      <c r="E127" s="11"/>
      <c r="F127" s="90"/>
    </row>
    <row r="128" spans="1:6" s="14" customFormat="1">
      <c r="A128" s="13"/>
      <c r="B128" s="9"/>
      <c r="C128" s="10"/>
      <c r="D128" s="39"/>
      <c r="E128" s="11"/>
      <c r="F128" s="90"/>
    </row>
    <row r="129" spans="1:6" s="14" customFormat="1" ht="29">
      <c r="A129" s="13">
        <v>41</v>
      </c>
      <c r="B129" s="9" t="s">
        <v>74</v>
      </c>
      <c r="C129" s="10" t="s">
        <v>10</v>
      </c>
      <c r="D129" s="39">
        <v>1</v>
      </c>
      <c r="E129" s="11"/>
      <c r="F129" s="90"/>
    </row>
    <row r="130" spans="1:6" s="14" customFormat="1">
      <c r="A130" s="13"/>
      <c r="B130" s="9"/>
      <c r="C130" s="10"/>
      <c r="D130" s="39"/>
      <c r="E130" s="11"/>
      <c r="F130" s="90"/>
    </row>
    <row r="131" spans="1:6" s="14" customFormat="1">
      <c r="A131" s="13"/>
      <c r="B131" s="9"/>
      <c r="C131" s="10"/>
      <c r="D131" s="39"/>
      <c r="E131" s="11"/>
      <c r="F131" s="90"/>
    </row>
    <row r="132" spans="1:6" s="14" customFormat="1">
      <c r="A132" s="13"/>
      <c r="B132" s="9" t="s">
        <v>75</v>
      </c>
      <c r="C132" s="10"/>
      <c r="D132" s="39"/>
      <c r="E132" s="11"/>
      <c r="F132" s="90"/>
    </row>
    <row r="133" spans="1:6" s="14" customFormat="1">
      <c r="A133" s="13"/>
      <c r="B133" s="9"/>
      <c r="C133" s="10"/>
      <c r="D133" s="39"/>
      <c r="E133" s="11"/>
      <c r="F133" s="90"/>
    </row>
    <row r="134" spans="1:6" s="14" customFormat="1" ht="29">
      <c r="A134" s="13">
        <v>42</v>
      </c>
      <c r="B134" s="9" t="s">
        <v>76</v>
      </c>
      <c r="C134" s="10" t="s">
        <v>10</v>
      </c>
      <c r="D134" s="39">
        <v>1</v>
      </c>
      <c r="E134" s="11"/>
      <c r="F134" s="90"/>
    </row>
    <row r="135" spans="1:6" s="14" customFormat="1">
      <c r="A135" s="13"/>
      <c r="B135" s="9"/>
      <c r="C135" s="10"/>
      <c r="D135" s="39"/>
      <c r="E135" s="11"/>
      <c r="F135" s="90"/>
    </row>
    <row r="136" spans="1:6" s="14" customFormat="1" ht="29">
      <c r="A136" s="13"/>
      <c r="B136" s="9" t="s">
        <v>77</v>
      </c>
      <c r="C136" s="10"/>
      <c r="D136" s="39"/>
      <c r="E136" s="11"/>
      <c r="F136" s="90"/>
    </row>
    <row r="137" spans="1:6" s="14" customFormat="1">
      <c r="A137" s="13"/>
      <c r="B137" s="9"/>
      <c r="C137" s="10"/>
      <c r="D137" s="39"/>
      <c r="E137" s="11"/>
      <c r="F137" s="90"/>
    </row>
    <row r="138" spans="1:6" s="14" customFormat="1">
      <c r="A138" s="13"/>
      <c r="B138" s="9" t="s">
        <v>78</v>
      </c>
      <c r="C138" s="10"/>
      <c r="D138" s="39"/>
      <c r="E138" s="11"/>
      <c r="F138" s="90"/>
    </row>
    <row r="139" spans="1:6" s="14" customFormat="1">
      <c r="A139" s="13"/>
      <c r="B139" s="9"/>
      <c r="C139" s="10"/>
      <c r="D139" s="39"/>
      <c r="E139" s="11"/>
      <c r="F139" s="90"/>
    </row>
    <row r="140" spans="1:6" s="14" customFormat="1" ht="29">
      <c r="A140" s="13">
        <v>43</v>
      </c>
      <c r="B140" s="9" t="s">
        <v>79</v>
      </c>
      <c r="C140" s="10" t="s">
        <v>10</v>
      </c>
      <c r="D140" s="39">
        <v>1</v>
      </c>
      <c r="E140" s="11"/>
      <c r="F140" s="90"/>
    </row>
    <row r="141" spans="1:6" s="14" customFormat="1">
      <c r="A141" s="13"/>
      <c r="B141" s="9"/>
      <c r="C141" s="10"/>
      <c r="D141" s="39"/>
      <c r="E141" s="11"/>
      <c r="F141" s="90"/>
    </row>
    <row r="142" spans="1:6" s="14" customFormat="1" ht="29">
      <c r="A142" s="13">
        <v>44</v>
      </c>
      <c r="B142" s="9" t="s">
        <v>80</v>
      </c>
      <c r="C142" s="10" t="s">
        <v>10</v>
      </c>
      <c r="D142" s="39">
        <v>1</v>
      </c>
      <c r="E142" s="11"/>
      <c r="F142" s="90"/>
    </row>
    <row r="143" spans="1:6" s="14" customFormat="1">
      <c r="A143" s="13"/>
      <c r="B143" s="9"/>
      <c r="C143" s="10"/>
      <c r="D143" s="39"/>
      <c r="E143" s="11"/>
      <c r="F143" s="90"/>
    </row>
    <row r="144" spans="1:6" s="14" customFormat="1">
      <c r="A144" s="13"/>
      <c r="B144" s="9" t="s">
        <v>81</v>
      </c>
      <c r="C144" s="10"/>
      <c r="D144" s="39"/>
      <c r="E144" s="11"/>
      <c r="F144" s="90"/>
    </row>
    <row r="145" spans="1:6" s="14" customFormat="1">
      <c r="A145" s="13"/>
      <c r="B145" s="9"/>
      <c r="C145" s="10"/>
      <c r="D145" s="39"/>
      <c r="E145" s="11"/>
      <c r="F145" s="90"/>
    </row>
    <row r="146" spans="1:6" s="14" customFormat="1">
      <c r="A146" s="13"/>
      <c r="B146" s="9" t="s">
        <v>82</v>
      </c>
      <c r="C146" s="10"/>
      <c r="D146" s="39"/>
      <c r="E146" s="11"/>
      <c r="F146" s="90"/>
    </row>
    <row r="147" spans="1:6" s="14" customFormat="1">
      <c r="A147" s="13"/>
      <c r="B147" s="9"/>
      <c r="C147" s="10"/>
      <c r="D147" s="39"/>
      <c r="E147" s="11"/>
      <c r="F147" s="90"/>
    </row>
    <row r="148" spans="1:6" s="14" customFormat="1" ht="29">
      <c r="A148" s="13">
        <v>45</v>
      </c>
      <c r="B148" s="9" t="s">
        <v>83</v>
      </c>
      <c r="C148" s="10" t="s">
        <v>10</v>
      </c>
      <c r="D148" s="39">
        <v>1</v>
      </c>
      <c r="E148" s="11"/>
      <c r="F148" s="90"/>
    </row>
    <row r="149" spans="1:6" s="14" customFormat="1">
      <c r="A149" s="13"/>
      <c r="B149" s="9"/>
      <c r="C149" s="10"/>
      <c r="D149" s="39"/>
      <c r="E149" s="11"/>
      <c r="F149" s="90"/>
    </row>
    <row r="150" spans="1:6" s="14" customFormat="1">
      <c r="A150" s="13"/>
      <c r="B150" s="9"/>
      <c r="C150" s="10"/>
      <c r="D150" s="39"/>
      <c r="E150" s="11"/>
      <c r="F150" s="90"/>
    </row>
    <row r="151" spans="1:6" s="96" customFormat="1">
      <c r="A151" s="92"/>
      <c r="B151" s="26" t="s">
        <v>601</v>
      </c>
      <c r="C151" s="93"/>
      <c r="D151" s="94"/>
      <c r="E151" s="95"/>
      <c r="F151" s="103">
        <f>SUM(F99:F150)</f>
        <v>0</v>
      </c>
    </row>
    <row r="152" spans="1:6" s="96" customFormat="1">
      <c r="A152" s="92"/>
      <c r="B152" s="26" t="s">
        <v>602</v>
      </c>
      <c r="C152" s="93"/>
      <c r="D152" s="94"/>
      <c r="E152" s="95"/>
      <c r="F152" s="104">
        <f>F151</f>
        <v>0</v>
      </c>
    </row>
    <row r="153" spans="1:6" s="96" customFormat="1">
      <c r="A153" s="92"/>
      <c r="B153" s="26"/>
      <c r="C153" s="93"/>
      <c r="D153" s="94"/>
      <c r="E153" s="95"/>
      <c r="F153" s="105"/>
    </row>
    <row r="154" spans="1:6" s="14" customFormat="1" ht="29">
      <c r="A154" s="13"/>
      <c r="B154" s="9" t="s">
        <v>84</v>
      </c>
      <c r="C154" s="10"/>
      <c r="D154" s="39"/>
      <c r="E154" s="11"/>
      <c r="F154" s="90"/>
    </row>
    <row r="155" spans="1:6" s="14" customFormat="1">
      <c r="A155" s="13"/>
      <c r="B155" s="9"/>
      <c r="C155" s="10"/>
      <c r="D155" s="39"/>
      <c r="E155" s="11"/>
      <c r="F155" s="90"/>
    </row>
    <row r="156" spans="1:6" s="14" customFormat="1">
      <c r="A156" s="13"/>
      <c r="B156" s="9" t="s">
        <v>85</v>
      </c>
      <c r="C156" s="10"/>
      <c r="D156" s="39"/>
      <c r="E156" s="11"/>
      <c r="F156" s="90"/>
    </row>
    <row r="157" spans="1:6" s="14" customFormat="1">
      <c r="A157" s="13"/>
      <c r="B157" s="9"/>
      <c r="C157" s="10"/>
      <c r="D157" s="39"/>
      <c r="E157" s="11"/>
      <c r="F157" s="90"/>
    </row>
    <row r="158" spans="1:6" s="14" customFormat="1" ht="29">
      <c r="A158" s="13">
        <v>46</v>
      </c>
      <c r="B158" s="9" t="s">
        <v>86</v>
      </c>
      <c r="C158" s="10" t="s">
        <v>10</v>
      </c>
      <c r="D158" s="39">
        <v>1</v>
      </c>
      <c r="E158" s="11"/>
      <c r="F158" s="90"/>
    </row>
    <row r="159" spans="1:6" s="14" customFormat="1">
      <c r="A159" s="13"/>
      <c r="B159" s="9"/>
      <c r="C159" s="10"/>
      <c r="D159" s="39"/>
      <c r="E159" s="11"/>
      <c r="F159" s="90"/>
    </row>
    <row r="160" spans="1:6" s="14" customFormat="1" ht="29">
      <c r="A160" s="13">
        <v>47</v>
      </c>
      <c r="B160" s="9" t="s">
        <v>87</v>
      </c>
      <c r="C160" s="10" t="s">
        <v>10</v>
      </c>
      <c r="D160" s="39">
        <v>1</v>
      </c>
      <c r="E160" s="11"/>
      <c r="F160" s="90"/>
    </row>
    <row r="161" spans="1:6" s="14" customFormat="1">
      <c r="A161" s="13"/>
      <c r="B161" s="9"/>
      <c r="C161" s="10"/>
      <c r="D161" s="39"/>
      <c r="E161" s="11"/>
      <c r="F161" s="90"/>
    </row>
    <row r="162" spans="1:6" s="14" customFormat="1" ht="29">
      <c r="A162" s="13">
        <v>48</v>
      </c>
      <c r="B162" s="9" t="s">
        <v>88</v>
      </c>
      <c r="C162" s="10" t="s">
        <v>10</v>
      </c>
      <c r="D162" s="39">
        <v>1</v>
      </c>
      <c r="E162" s="11"/>
      <c r="F162" s="90"/>
    </row>
    <row r="163" spans="1:6" s="14" customFormat="1">
      <c r="A163" s="13"/>
      <c r="B163" s="9"/>
      <c r="C163" s="10"/>
      <c r="D163" s="39"/>
      <c r="E163" s="11"/>
      <c r="F163" s="90"/>
    </row>
    <row r="164" spans="1:6" s="14" customFormat="1" ht="29">
      <c r="A164" s="13">
        <v>49</v>
      </c>
      <c r="B164" s="9" t="s">
        <v>89</v>
      </c>
      <c r="C164" s="10" t="s">
        <v>10</v>
      </c>
      <c r="D164" s="39">
        <v>1</v>
      </c>
      <c r="E164" s="11"/>
      <c r="F164" s="90"/>
    </row>
    <row r="165" spans="1:6" s="14" customFormat="1">
      <c r="A165" s="13"/>
      <c r="B165" s="9"/>
      <c r="C165" s="10"/>
      <c r="D165" s="39"/>
      <c r="E165" s="11"/>
      <c r="F165" s="90"/>
    </row>
    <row r="166" spans="1:6" s="14" customFormat="1" ht="29">
      <c r="A166" s="13">
        <v>50</v>
      </c>
      <c r="B166" s="9" t="s">
        <v>90</v>
      </c>
      <c r="C166" s="10" t="s">
        <v>10</v>
      </c>
      <c r="D166" s="39">
        <v>1</v>
      </c>
      <c r="E166" s="11"/>
      <c r="F166" s="90"/>
    </row>
    <row r="167" spans="1:6" s="14" customFormat="1">
      <c r="A167" s="13"/>
      <c r="B167" s="9"/>
      <c r="C167" s="10"/>
      <c r="D167" s="39"/>
      <c r="E167" s="11"/>
      <c r="F167" s="90"/>
    </row>
    <row r="168" spans="1:6" s="14" customFormat="1" ht="29">
      <c r="A168" s="13">
        <v>51</v>
      </c>
      <c r="B168" s="9" t="s">
        <v>91</v>
      </c>
      <c r="C168" s="10" t="s">
        <v>10</v>
      </c>
      <c r="D168" s="39">
        <v>1</v>
      </c>
      <c r="E168" s="11"/>
      <c r="F168" s="90"/>
    </row>
    <row r="169" spans="1:6" s="14" customFormat="1">
      <c r="A169" s="13"/>
      <c r="B169" s="9"/>
      <c r="C169" s="10"/>
      <c r="D169" s="39"/>
      <c r="E169" s="11"/>
      <c r="F169" s="90"/>
    </row>
    <row r="170" spans="1:6" s="14" customFormat="1" ht="29">
      <c r="A170" s="13"/>
      <c r="B170" s="9" t="s">
        <v>92</v>
      </c>
      <c r="C170" s="10"/>
      <c r="D170" s="39"/>
      <c r="E170" s="11"/>
      <c r="F170" s="90"/>
    </row>
    <row r="171" spans="1:6" s="14" customFormat="1">
      <c r="A171" s="13"/>
      <c r="B171" s="9"/>
      <c r="C171" s="10"/>
      <c r="D171" s="39"/>
      <c r="E171" s="11"/>
      <c r="F171" s="90"/>
    </row>
    <row r="172" spans="1:6" s="14" customFormat="1">
      <c r="A172" s="13"/>
      <c r="B172" s="9" t="s">
        <v>93</v>
      </c>
      <c r="C172" s="10"/>
      <c r="D172" s="39"/>
      <c r="E172" s="11"/>
      <c r="F172" s="90"/>
    </row>
    <row r="173" spans="1:6" s="14" customFormat="1">
      <c r="A173" s="13"/>
      <c r="B173" s="9"/>
      <c r="C173" s="10"/>
      <c r="D173" s="39"/>
      <c r="E173" s="11"/>
      <c r="F173" s="90"/>
    </row>
    <row r="174" spans="1:6" s="14" customFormat="1" ht="29">
      <c r="A174" s="13">
        <v>52</v>
      </c>
      <c r="B174" s="9" t="s">
        <v>94</v>
      </c>
      <c r="C174" s="10" t="s">
        <v>10</v>
      </c>
      <c r="D174" s="39">
        <v>1</v>
      </c>
      <c r="E174" s="11"/>
      <c r="F174" s="90"/>
    </row>
    <row r="175" spans="1:6" s="14" customFormat="1">
      <c r="A175" s="13"/>
      <c r="B175" s="9"/>
      <c r="C175" s="10"/>
      <c r="D175" s="39"/>
      <c r="E175" s="11"/>
      <c r="F175" s="90"/>
    </row>
    <row r="176" spans="1:6" s="14" customFormat="1" ht="29">
      <c r="A176" s="13">
        <v>53</v>
      </c>
      <c r="B176" s="9" t="s">
        <v>95</v>
      </c>
      <c r="C176" s="10" t="s">
        <v>10</v>
      </c>
      <c r="D176" s="39">
        <v>1</v>
      </c>
      <c r="E176" s="11"/>
      <c r="F176" s="90"/>
    </row>
    <row r="177" spans="1:6" s="14" customFormat="1">
      <c r="A177" s="13"/>
      <c r="B177" s="9"/>
      <c r="C177" s="10"/>
      <c r="D177" s="39"/>
      <c r="E177" s="11"/>
      <c r="F177" s="90"/>
    </row>
    <row r="178" spans="1:6" s="14" customFormat="1" ht="29">
      <c r="A178" s="13">
        <v>54</v>
      </c>
      <c r="B178" s="9" t="s">
        <v>96</v>
      </c>
      <c r="C178" s="10" t="s">
        <v>10</v>
      </c>
      <c r="D178" s="39">
        <v>1</v>
      </c>
      <c r="E178" s="11"/>
      <c r="F178" s="90"/>
    </row>
    <row r="179" spans="1:6" s="14" customFormat="1">
      <c r="A179" s="13"/>
      <c r="B179" s="9"/>
      <c r="C179" s="10"/>
      <c r="D179" s="39"/>
      <c r="E179" s="11"/>
      <c r="F179" s="90"/>
    </row>
    <row r="180" spans="1:6" s="14" customFormat="1" ht="58">
      <c r="A180" s="13"/>
      <c r="B180" s="9" t="s">
        <v>603</v>
      </c>
      <c r="C180" s="10"/>
      <c r="D180" s="39"/>
      <c r="E180" s="11"/>
      <c r="F180" s="90"/>
    </row>
    <row r="181" spans="1:6" s="14" customFormat="1">
      <c r="A181" s="13"/>
      <c r="B181" s="9"/>
      <c r="C181" s="10"/>
      <c r="D181" s="39"/>
      <c r="E181" s="11"/>
      <c r="F181" s="90"/>
    </row>
    <row r="182" spans="1:6" s="14" customFormat="1" ht="29">
      <c r="A182" s="13">
        <v>55</v>
      </c>
      <c r="B182" s="9" t="s">
        <v>97</v>
      </c>
      <c r="C182" s="10" t="s">
        <v>10</v>
      </c>
      <c r="D182" s="39">
        <v>1</v>
      </c>
      <c r="E182" s="11"/>
      <c r="F182" s="90"/>
    </row>
    <row r="183" spans="1:6" s="14" customFormat="1">
      <c r="A183" s="13"/>
      <c r="B183" s="9"/>
      <c r="C183" s="10"/>
      <c r="D183" s="39"/>
      <c r="E183" s="11"/>
      <c r="F183" s="90"/>
    </row>
    <row r="184" spans="1:6" s="14" customFormat="1" ht="29">
      <c r="A184" s="13">
        <v>56</v>
      </c>
      <c r="B184" s="9" t="s">
        <v>98</v>
      </c>
      <c r="C184" s="10" t="s">
        <v>10</v>
      </c>
      <c r="D184" s="39">
        <v>1</v>
      </c>
      <c r="E184" s="11"/>
      <c r="F184" s="90"/>
    </row>
    <row r="185" spans="1:6" s="14" customFormat="1">
      <c r="A185" s="13"/>
      <c r="B185" s="9"/>
      <c r="C185" s="10"/>
      <c r="D185" s="39"/>
      <c r="E185" s="11"/>
      <c r="F185" s="90"/>
    </row>
    <row r="186" spans="1:6" s="14" customFormat="1" ht="29">
      <c r="A186" s="13">
        <v>57</v>
      </c>
      <c r="B186" s="9" t="s">
        <v>99</v>
      </c>
      <c r="C186" s="10" t="s">
        <v>10</v>
      </c>
      <c r="D186" s="39">
        <v>1</v>
      </c>
      <c r="E186" s="11"/>
      <c r="F186" s="90"/>
    </row>
    <row r="187" spans="1:6" s="14" customFormat="1">
      <c r="A187" s="13"/>
      <c r="B187" s="9"/>
      <c r="C187" s="10"/>
      <c r="D187" s="39"/>
      <c r="E187" s="11"/>
      <c r="F187" s="90"/>
    </row>
    <row r="188" spans="1:6" s="14" customFormat="1" ht="29">
      <c r="A188" s="13">
        <v>58</v>
      </c>
      <c r="B188" s="9" t="s">
        <v>100</v>
      </c>
      <c r="C188" s="10" t="s">
        <v>10</v>
      </c>
      <c r="D188" s="39">
        <v>1</v>
      </c>
      <c r="E188" s="11"/>
      <c r="F188" s="90"/>
    </row>
    <row r="189" spans="1:6" s="14" customFormat="1">
      <c r="A189" s="13"/>
      <c r="B189" s="9"/>
      <c r="C189" s="10"/>
      <c r="D189" s="39"/>
      <c r="E189" s="11"/>
      <c r="F189" s="90"/>
    </row>
    <row r="190" spans="1:6" s="14" customFormat="1" ht="29">
      <c r="A190" s="13">
        <v>59</v>
      </c>
      <c r="B190" s="9" t="s">
        <v>101</v>
      </c>
      <c r="C190" s="10" t="s">
        <v>10</v>
      </c>
      <c r="D190" s="39">
        <v>1</v>
      </c>
      <c r="E190" s="11"/>
      <c r="F190" s="90"/>
    </row>
    <row r="191" spans="1:6" s="14" customFormat="1">
      <c r="A191" s="13"/>
      <c r="B191" s="9"/>
      <c r="C191" s="10"/>
      <c r="D191" s="39"/>
      <c r="E191" s="11"/>
      <c r="F191" s="90"/>
    </row>
    <row r="192" spans="1:6" s="14" customFormat="1" ht="29">
      <c r="A192" s="13">
        <v>60</v>
      </c>
      <c r="B192" s="9" t="s">
        <v>102</v>
      </c>
      <c r="C192" s="10" t="s">
        <v>10</v>
      </c>
      <c r="D192" s="39">
        <v>1</v>
      </c>
      <c r="E192" s="11"/>
      <c r="F192" s="90"/>
    </row>
    <row r="193" spans="1:6" s="14" customFormat="1">
      <c r="A193" s="13"/>
      <c r="B193" s="9"/>
      <c r="C193" s="10"/>
      <c r="D193" s="39"/>
      <c r="E193" s="11"/>
      <c r="F193" s="90"/>
    </row>
    <row r="194" spans="1:6" s="14" customFormat="1" ht="29">
      <c r="A194" s="13">
        <v>61</v>
      </c>
      <c r="B194" s="9" t="s">
        <v>103</v>
      </c>
      <c r="C194" s="10" t="s">
        <v>10</v>
      </c>
      <c r="D194" s="39">
        <v>1</v>
      </c>
      <c r="E194" s="11"/>
      <c r="F194" s="90"/>
    </row>
    <row r="195" spans="1:6" s="14" customFormat="1">
      <c r="A195" s="13"/>
      <c r="B195" s="9"/>
      <c r="C195" s="10"/>
      <c r="D195" s="39"/>
      <c r="E195" s="11"/>
      <c r="F195" s="90"/>
    </row>
    <row r="196" spans="1:6" s="14" customFormat="1">
      <c r="A196" s="13"/>
      <c r="B196" s="9"/>
      <c r="C196" s="10"/>
      <c r="D196" s="39"/>
      <c r="E196" s="11"/>
      <c r="F196" s="90"/>
    </row>
    <row r="197" spans="1:6" s="14" customFormat="1">
      <c r="A197" s="13"/>
      <c r="B197" s="9"/>
      <c r="C197" s="10"/>
      <c r="D197" s="39"/>
      <c r="E197" s="11"/>
      <c r="F197" s="90"/>
    </row>
    <row r="198" spans="1:6" s="96" customFormat="1">
      <c r="A198" s="92"/>
      <c r="B198" s="26" t="s">
        <v>601</v>
      </c>
      <c r="C198" s="93"/>
      <c r="D198" s="94"/>
      <c r="E198" s="95"/>
      <c r="F198" s="103">
        <f>SUM(F152:F197)</f>
        <v>0</v>
      </c>
    </row>
    <row r="199" spans="1:6" s="96" customFormat="1">
      <c r="A199" s="92"/>
      <c r="B199" s="26" t="s">
        <v>602</v>
      </c>
      <c r="C199" s="93"/>
      <c r="D199" s="94"/>
      <c r="E199" s="95"/>
      <c r="F199" s="104">
        <f>F198</f>
        <v>0</v>
      </c>
    </row>
    <row r="200" spans="1:6" s="14" customFormat="1">
      <c r="A200" s="13"/>
      <c r="B200" s="9"/>
      <c r="C200" s="10"/>
      <c r="D200" s="39"/>
      <c r="E200" s="11"/>
      <c r="F200" s="90"/>
    </row>
    <row r="201" spans="1:6" s="14" customFormat="1" ht="29">
      <c r="A201" s="13">
        <v>62</v>
      </c>
      <c r="B201" s="9" t="s">
        <v>104</v>
      </c>
      <c r="C201" s="10" t="s">
        <v>10</v>
      </c>
      <c r="D201" s="39">
        <v>1</v>
      </c>
      <c r="E201" s="11"/>
      <c r="F201" s="90"/>
    </row>
    <row r="202" spans="1:6" s="14" customFormat="1">
      <c r="A202" s="13"/>
      <c r="B202" s="9"/>
      <c r="C202" s="10"/>
      <c r="D202" s="39"/>
      <c r="E202" s="11"/>
      <c r="F202" s="90"/>
    </row>
    <row r="203" spans="1:6" s="14" customFormat="1">
      <c r="A203" s="13"/>
      <c r="B203" s="9" t="s">
        <v>105</v>
      </c>
      <c r="C203" s="10"/>
      <c r="D203" s="39"/>
      <c r="E203" s="11"/>
      <c r="F203" s="90"/>
    </row>
    <row r="204" spans="1:6" s="14" customFormat="1">
      <c r="A204" s="13"/>
      <c r="B204" s="9"/>
      <c r="C204" s="10"/>
      <c r="D204" s="39"/>
      <c r="E204" s="11"/>
      <c r="F204" s="90"/>
    </row>
    <row r="205" spans="1:6" s="14" customFormat="1" ht="29">
      <c r="A205" s="13">
        <v>63</v>
      </c>
      <c r="B205" s="9" t="s">
        <v>106</v>
      </c>
      <c r="C205" s="10" t="s">
        <v>10</v>
      </c>
      <c r="D205" s="39">
        <v>1</v>
      </c>
      <c r="E205" s="11"/>
      <c r="F205" s="90"/>
    </row>
    <row r="206" spans="1:6" s="14" customFormat="1">
      <c r="A206" s="13"/>
      <c r="B206" s="9"/>
      <c r="C206" s="10"/>
      <c r="D206" s="39"/>
      <c r="E206" s="11"/>
      <c r="F206" s="90"/>
    </row>
    <row r="207" spans="1:6" s="14" customFormat="1" ht="29">
      <c r="A207" s="13">
        <v>64</v>
      </c>
      <c r="B207" s="9" t="s">
        <v>107</v>
      </c>
      <c r="C207" s="10" t="s">
        <v>10</v>
      </c>
      <c r="D207" s="39">
        <v>1</v>
      </c>
      <c r="E207" s="11"/>
      <c r="F207" s="90"/>
    </row>
    <row r="208" spans="1:6" s="14" customFormat="1">
      <c r="A208" s="13"/>
      <c r="B208" s="9"/>
      <c r="C208" s="10"/>
      <c r="D208" s="39"/>
      <c r="E208" s="11"/>
      <c r="F208" s="90"/>
    </row>
    <row r="209" spans="1:6" s="14" customFormat="1" ht="29">
      <c r="A209" s="13">
        <v>65</v>
      </c>
      <c r="B209" s="9" t="s">
        <v>108</v>
      </c>
      <c r="C209" s="10" t="s">
        <v>10</v>
      </c>
      <c r="D209" s="39">
        <v>1</v>
      </c>
      <c r="E209" s="11"/>
      <c r="F209" s="90"/>
    </row>
    <row r="210" spans="1:6" s="14" customFormat="1">
      <c r="A210" s="13"/>
      <c r="B210" s="9"/>
      <c r="C210" s="10"/>
      <c r="D210" s="39"/>
      <c r="E210" s="11"/>
      <c r="F210" s="90"/>
    </row>
    <row r="211" spans="1:6" s="14" customFormat="1" ht="29">
      <c r="A211" s="13">
        <v>66</v>
      </c>
      <c r="B211" s="9" t="s">
        <v>109</v>
      </c>
      <c r="C211" s="10" t="s">
        <v>10</v>
      </c>
      <c r="D211" s="39">
        <v>1</v>
      </c>
      <c r="E211" s="11"/>
      <c r="F211" s="90"/>
    </row>
    <row r="212" spans="1:6" s="14" customFormat="1">
      <c r="A212" s="13"/>
      <c r="B212" s="9"/>
      <c r="C212" s="10"/>
      <c r="D212" s="39"/>
      <c r="E212" s="11"/>
      <c r="F212" s="90"/>
    </row>
    <row r="213" spans="1:6" s="14" customFormat="1" ht="29">
      <c r="A213" s="13">
        <v>67</v>
      </c>
      <c r="B213" s="9" t="s">
        <v>110</v>
      </c>
      <c r="C213" s="10" t="s">
        <v>10</v>
      </c>
      <c r="D213" s="39">
        <v>1</v>
      </c>
      <c r="E213" s="11"/>
      <c r="F213" s="90"/>
    </row>
    <row r="214" spans="1:6" s="14" customFormat="1">
      <c r="A214" s="13"/>
      <c r="B214" s="9"/>
      <c r="C214" s="10"/>
      <c r="D214" s="39"/>
      <c r="E214" s="11"/>
      <c r="F214" s="90"/>
    </row>
    <row r="215" spans="1:6" s="14" customFormat="1">
      <c r="A215" s="13"/>
      <c r="B215" s="9" t="s">
        <v>111</v>
      </c>
      <c r="C215" s="10"/>
      <c r="D215" s="39"/>
      <c r="E215" s="11"/>
      <c r="F215" s="90"/>
    </row>
    <row r="216" spans="1:6" s="14" customFormat="1">
      <c r="A216" s="13"/>
      <c r="B216" s="9"/>
      <c r="C216" s="10"/>
      <c r="D216" s="39"/>
      <c r="E216" s="11"/>
      <c r="F216" s="90"/>
    </row>
    <row r="217" spans="1:6" s="14" customFormat="1" ht="29">
      <c r="A217" s="13">
        <v>68</v>
      </c>
      <c r="B217" s="9" t="s">
        <v>112</v>
      </c>
      <c r="C217" s="10" t="s">
        <v>10</v>
      </c>
      <c r="D217" s="39">
        <v>1</v>
      </c>
      <c r="E217" s="11"/>
      <c r="F217" s="90"/>
    </row>
    <row r="218" spans="1:6" s="14" customFormat="1">
      <c r="A218" s="13"/>
      <c r="B218" s="9"/>
      <c r="C218" s="10"/>
      <c r="D218" s="39"/>
      <c r="E218" s="11"/>
      <c r="F218" s="90"/>
    </row>
    <row r="219" spans="1:6" s="14" customFormat="1" ht="29">
      <c r="A219" s="13">
        <v>69</v>
      </c>
      <c r="B219" s="9" t="s">
        <v>113</v>
      </c>
      <c r="C219" s="10" t="s">
        <v>10</v>
      </c>
      <c r="D219" s="39">
        <v>1</v>
      </c>
      <c r="E219" s="11"/>
      <c r="F219" s="90"/>
    </row>
    <row r="220" spans="1:6" s="14" customFormat="1">
      <c r="A220" s="13"/>
      <c r="B220" s="9"/>
      <c r="C220" s="10"/>
      <c r="D220" s="39"/>
      <c r="E220" s="11"/>
      <c r="F220" s="90"/>
    </row>
    <row r="221" spans="1:6" s="14" customFormat="1" ht="29">
      <c r="A221" s="13">
        <v>70</v>
      </c>
      <c r="B221" s="9" t="s">
        <v>114</v>
      </c>
      <c r="C221" s="10" t="s">
        <v>10</v>
      </c>
      <c r="D221" s="39">
        <v>1</v>
      </c>
      <c r="E221" s="11"/>
      <c r="F221" s="90"/>
    </row>
    <row r="222" spans="1:6" s="14" customFormat="1">
      <c r="A222" s="13"/>
      <c r="B222" s="9"/>
      <c r="C222" s="10"/>
      <c r="D222" s="39"/>
      <c r="E222" s="11"/>
      <c r="F222" s="90"/>
    </row>
    <row r="223" spans="1:6" s="14" customFormat="1" ht="29">
      <c r="A223" s="13">
        <v>71</v>
      </c>
      <c r="B223" s="9" t="s">
        <v>115</v>
      </c>
      <c r="C223" s="10" t="s">
        <v>10</v>
      </c>
      <c r="D223" s="39">
        <v>1</v>
      </c>
      <c r="E223" s="11"/>
      <c r="F223" s="90"/>
    </row>
    <row r="224" spans="1:6" s="14" customFormat="1">
      <c r="A224" s="13"/>
      <c r="B224" s="9"/>
      <c r="C224" s="10"/>
      <c r="D224" s="39"/>
      <c r="E224" s="11"/>
      <c r="F224" s="90"/>
    </row>
    <row r="225" spans="1:6" s="14" customFormat="1">
      <c r="A225" s="13"/>
      <c r="B225" s="9" t="s">
        <v>116</v>
      </c>
      <c r="C225" s="10"/>
      <c r="D225" s="39"/>
      <c r="E225" s="11"/>
      <c r="F225" s="90"/>
    </row>
    <row r="226" spans="1:6" s="14" customFormat="1">
      <c r="A226" s="13"/>
      <c r="B226" s="9"/>
      <c r="C226" s="10"/>
      <c r="D226" s="39"/>
      <c r="E226" s="11"/>
      <c r="F226" s="90"/>
    </row>
    <row r="227" spans="1:6" s="14" customFormat="1" ht="29">
      <c r="A227" s="13">
        <v>72</v>
      </c>
      <c r="B227" s="9" t="s">
        <v>117</v>
      </c>
      <c r="C227" s="10" t="s">
        <v>10</v>
      </c>
      <c r="D227" s="39">
        <v>1</v>
      </c>
      <c r="E227" s="11"/>
      <c r="F227" s="90"/>
    </row>
    <row r="228" spans="1:6" s="14" customFormat="1">
      <c r="A228" s="13"/>
      <c r="B228" s="9"/>
      <c r="C228" s="10"/>
      <c r="D228" s="39"/>
      <c r="E228" s="11"/>
      <c r="F228" s="90"/>
    </row>
    <row r="229" spans="1:6" s="14" customFormat="1" ht="29">
      <c r="A229" s="13">
        <v>73</v>
      </c>
      <c r="B229" s="9" t="s">
        <v>118</v>
      </c>
      <c r="C229" s="10" t="s">
        <v>10</v>
      </c>
      <c r="D229" s="39">
        <v>1</v>
      </c>
      <c r="E229" s="11"/>
      <c r="F229" s="90"/>
    </row>
    <row r="230" spans="1:6" s="14" customFormat="1">
      <c r="A230" s="13"/>
      <c r="B230" s="9"/>
      <c r="C230" s="10"/>
      <c r="D230" s="39"/>
      <c r="E230" s="11"/>
      <c r="F230" s="90"/>
    </row>
    <row r="231" spans="1:6" s="14" customFormat="1" ht="29">
      <c r="A231" s="13">
        <v>74</v>
      </c>
      <c r="B231" s="9" t="s">
        <v>119</v>
      </c>
      <c r="C231" s="10" t="s">
        <v>10</v>
      </c>
      <c r="D231" s="39">
        <v>1</v>
      </c>
      <c r="E231" s="11"/>
      <c r="F231" s="90"/>
    </row>
    <row r="232" spans="1:6" s="14" customFormat="1">
      <c r="A232" s="13"/>
      <c r="B232" s="9"/>
      <c r="C232" s="10"/>
      <c r="D232" s="39"/>
      <c r="E232" s="11"/>
      <c r="F232" s="90"/>
    </row>
    <row r="233" spans="1:6" s="14" customFormat="1" ht="29">
      <c r="A233" s="13">
        <v>75</v>
      </c>
      <c r="B233" s="9" t="s">
        <v>120</v>
      </c>
      <c r="C233" s="10" t="s">
        <v>10</v>
      </c>
      <c r="D233" s="39">
        <v>1</v>
      </c>
      <c r="E233" s="11"/>
      <c r="F233" s="90"/>
    </row>
    <row r="234" spans="1:6" s="14" customFormat="1">
      <c r="A234" s="13"/>
      <c r="B234" s="9"/>
      <c r="C234" s="10"/>
      <c r="D234" s="39"/>
      <c r="E234" s="11"/>
      <c r="F234" s="90"/>
    </row>
    <row r="235" spans="1:6" s="14" customFormat="1" ht="29">
      <c r="A235" s="13">
        <v>76</v>
      </c>
      <c r="B235" s="9" t="s">
        <v>121</v>
      </c>
      <c r="C235" s="10" t="s">
        <v>10</v>
      </c>
      <c r="D235" s="39">
        <v>1</v>
      </c>
      <c r="E235" s="11"/>
      <c r="F235" s="90"/>
    </row>
    <row r="236" spans="1:6" s="14" customFormat="1">
      <c r="A236" s="13"/>
      <c r="B236" s="9"/>
      <c r="C236" s="10"/>
      <c r="D236" s="39"/>
      <c r="E236" s="11"/>
      <c r="F236" s="90"/>
    </row>
    <row r="237" spans="1:6" s="14" customFormat="1" ht="29">
      <c r="A237" s="13">
        <v>77</v>
      </c>
      <c r="B237" s="9" t="s">
        <v>122</v>
      </c>
      <c r="C237" s="10" t="s">
        <v>10</v>
      </c>
      <c r="D237" s="39">
        <v>1</v>
      </c>
      <c r="E237" s="11"/>
      <c r="F237" s="90"/>
    </row>
    <row r="238" spans="1:6" s="14" customFormat="1">
      <c r="A238" s="13"/>
      <c r="B238" s="9"/>
      <c r="C238" s="10"/>
      <c r="D238" s="39"/>
      <c r="E238" s="11"/>
      <c r="F238" s="90"/>
    </row>
    <row r="239" spans="1:6" s="14" customFormat="1">
      <c r="A239" s="13"/>
      <c r="B239" s="9" t="s">
        <v>123</v>
      </c>
      <c r="C239" s="10"/>
      <c r="D239" s="39"/>
      <c r="E239" s="11"/>
      <c r="F239" s="90"/>
    </row>
    <row r="240" spans="1:6" s="14" customFormat="1">
      <c r="A240" s="13"/>
      <c r="B240" s="9"/>
      <c r="C240" s="10"/>
      <c r="D240" s="39"/>
      <c r="E240" s="11"/>
      <c r="F240" s="90"/>
    </row>
    <row r="241" spans="1:6" s="14" customFormat="1" ht="29">
      <c r="A241" s="13">
        <v>78</v>
      </c>
      <c r="B241" s="9" t="s">
        <v>124</v>
      </c>
      <c r="C241" s="10" t="s">
        <v>10</v>
      </c>
      <c r="D241" s="39">
        <v>1</v>
      </c>
      <c r="E241" s="11"/>
      <c r="F241" s="90"/>
    </row>
    <row r="242" spans="1:6" s="14" customFormat="1">
      <c r="A242" s="13"/>
      <c r="B242" s="9"/>
      <c r="C242" s="10"/>
      <c r="D242" s="39"/>
      <c r="E242" s="11"/>
      <c r="F242" s="90"/>
    </row>
    <row r="243" spans="1:6" s="14" customFormat="1" ht="29">
      <c r="A243" s="13">
        <v>79</v>
      </c>
      <c r="B243" s="9" t="s">
        <v>125</v>
      </c>
      <c r="C243" s="10" t="s">
        <v>10</v>
      </c>
      <c r="D243" s="39">
        <v>1</v>
      </c>
      <c r="E243" s="11"/>
      <c r="F243" s="90"/>
    </row>
    <row r="244" spans="1:6" s="14" customFormat="1">
      <c r="A244" s="13"/>
      <c r="B244" s="9"/>
      <c r="C244" s="10"/>
      <c r="D244" s="39"/>
      <c r="E244" s="11"/>
      <c r="F244" s="90"/>
    </row>
    <row r="245" spans="1:6" s="14" customFormat="1">
      <c r="A245" s="13">
        <v>80</v>
      </c>
      <c r="B245" s="9" t="s">
        <v>126</v>
      </c>
      <c r="C245" s="10"/>
      <c r="D245" s="39"/>
      <c r="E245" s="11"/>
      <c r="F245" s="90"/>
    </row>
    <row r="246" spans="1:6" s="14" customFormat="1">
      <c r="A246" s="13"/>
      <c r="B246" s="9"/>
      <c r="C246" s="10"/>
      <c r="D246" s="39"/>
      <c r="E246" s="11"/>
      <c r="F246" s="90"/>
    </row>
    <row r="247" spans="1:6" s="14" customFormat="1">
      <c r="A247" s="13"/>
      <c r="B247" s="9"/>
      <c r="C247" s="10"/>
      <c r="D247" s="39"/>
      <c r="E247" s="11"/>
      <c r="F247" s="90"/>
    </row>
    <row r="248" spans="1:6" s="96" customFormat="1">
      <c r="A248" s="92"/>
      <c r="B248" s="26" t="s">
        <v>601</v>
      </c>
      <c r="C248" s="93"/>
      <c r="D248" s="94"/>
      <c r="E248" s="95"/>
      <c r="F248" s="103">
        <f>SUM(F199:F247)</f>
        <v>0</v>
      </c>
    </row>
    <row r="249" spans="1:6" s="96" customFormat="1">
      <c r="A249" s="92"/>
      <c r="B249" s="26" t="s">
        <v>602</v>
      </c>
      <c r="C249" s="93"/>
      <c r="D249" s="94"/>
      <c r="E249" s="95"/>
      <c r="F249" s="104">
        <f>F248</f>
        <v>0</v>
      </c>
    </row>
    <row r="250" spans="1:6" s="96" customFormat="1">
      <c r="A250" s="92"/>
      <c r="B250" s="26"/>
      <c r="C250" s="93"/>
      <c r="D250" s="94"/>
      <c r="E250" s="95"/>
      <c r="F250" s="105"/>
    </row>
    <row r="251" spans="1:6" s="14" customFormat="1" ht="29">
      <c r="A251" s="13">
        <v>82</v>
      </c>
      <c r="B251" s="9" t="s">
        <v>127</v>
      </c>
      <c r="C251" s="10" t="s">
        <v>10</v>
      </c>
      <c r="D251" s="39">
        <v>1</v>
      </c>
      <c r="E251" s="11"/>
      <c r="F251" s="90"/>
    </row>
    <row r="252" spans="1:6" s="14" customFormat="1">
      <c r="A252" s="13"/>
      <c r="B252" s="9"/>
      <c r="C252" s="10"/>
      <c r="D252" s="39"/>
      <c r="E252" s="11"/>
      <c r="F252" s="90"/>
    </row>
    <row r="253" spans="1:6" s="14" customFormat="1">
      <c r="A253" s="13"/>
      <c r="B253" s="9" t="s">
        <v>128</v>
      </c>
      <c r="C253" s="10"/>
      <c r="D253" s="39"/>
      <c r="E253" s="11"/>
      <c r="F253" s="90"/>
    </row>
    <row r="254" spans="1:6" s="14" customFormat="1">
      <c r="A254" s="13"/>
      <c r="B254" s="9"/>
      <c r="C254" s="10"/>
      <c r="D254" s="39"/>
      <c r="E254" s="11"/>
      <c r="F254" s="90"/>
    </row>
    <row r="255" spans="1:6" s="14" customFormat="1" ht="29">
      <c r="A255" s="13">
        <v>83</v>
      </c>
      <c r="B255" s="9" t="s">
        <v>129</v>
      </c>
      <c r="C255" s="10" t="s">
        <v>10</v>
      </c>
      <c r="D255" s="39">
        <v>1</v>
      </c>
      <c r="E255" s="11"/>
      <c r="F255" s="90"/>
    </row>
    <row r="256" spans="1:6" s="14" customFormat="1">
      <c r="A256" s="13"/>
      <c r="B256" s="9"/>
      <c r="C256" s="10"/>
      <c r="D256" s="39"/>
      <c r="E256" s="11"/>
      <c r="F256" s="90"/>
    </row>
    <row r="257" spans="1:6" s="14" customFormat="1">
      <c r="A257" s="13"/>
      <c r="B257" s="9" t="s">
        <v>130</v>
      </c>
      <c r="C257" s="10"/>
      <c r="D257" s="39"/>
      <c r="E257" s="11"/>
      <c r="F257" s="90"/>
    </row>
    <row r="258" spans="1:6" s="14" customFormat="1">
      <c r="A258" s="13"/>
      <c r="B258" s="9"/>
      <c r="C258" s="10"/>
      <c r="D258" s="39"/>
      <c r="E258" s="11"/>
      <c r="F258" s="90"/>
    </row>
    <row r="259" spans="1:6" s="14" customFormat="1" ht="29">
      <c r="A259" s="13">
        <v>84</v>
      </c>
      <c r="B259" s="9" t="s">
        <v>131</v>
      </c>
      <c r="C259" s="10" t="s">
        <v>10</v>
      </c>
      <c r="D259" s="39">
        <v>1</v>
      </c>
      <c r="E259" s="11"/>
      <c r="F259" s="90"/>
    </row>
    <row r="260" spans="1:6" s="14" customFormat="1">
      <c r="A260" s="13"/>
      <c r="B260" s="9"/>
      <c r="C260" s="10"/>
      <c r="D260" s="39"/>
      <c r="E260" s="11"/>
      <c r="F260" s="90"/>
    </row>
    <row r="261" spans="1:6" s="14" customFormat="1" ht="29">
      <c r="A261" s="13">
        <v>85</v>
      </c>
      <c r="B261" s="9" t="s">
        <v>132</v>
      </c>
      <c r="C261" s="10" t="s">
        <v>10</v>
      </c>
      <c r="D261" s="39">
        <v>1</v>
      </c>
      <c r="E261" s="11"/>
      <c r="F261" s="90"/>
    </row>
    <row r="262" spans="1:6" s="14" customFormat="1">
      <c r="A262" s="13"/>
      <c r="B262" s="9"/>
      <c r="C262" s="10"/>
      <c r="D262" s="39"/>
      <c r="E262" s="11"/>
      <c r="F262" s="90"/>
    </row>
    <row r="263" spans="1:6" s="14" customFormat="1" ht="29">
      <c r="A263" s="13">
        <v>86</v>
      </c>
      <c r="B263" s="9" t="s">
        <v>133</v>
      </c>
      <c r="C263" s="10" t="s">
        <v>10</v>
      </c>
      <c r="D263" s="39">
        <v>1</v>
      </c>
      <c r="E263" s="11"/>
      <c r="F263" s="90"/>
    </row>
    <row r="264" spans="1:6" s="14" customFormat="1">
      <c r="A264" s="13"/>
      <c r="B264" s="9"/>
      <c r="C264" s="10"/>
      <c r="D264" s="39"/>
      <c r="E264" s="11"/>
      <c r="F264" s="90"/>
    </row>
    <row r="265" spans="1:6" s="14" customFormat="1">
      <c r="A265" s="13"/>
      <c r="B265" s="9" t="s">
        <v>134</v>
      </c>
      <c r="C265" s="10"/>
      <c r="D265" s="39"/>
      <c r="E265" s="11"/>
      <c r="F265" s="90"/>
    </row>
    <row r="266" spans="1:6" s="14" customFormat="1">
      <c r="A266" s="13"/>
      <c r="B266" s="9"/>
      <c r="C266" s="10"/>
      <c r="D266" s="39"/>
      <c r="E266" s="11"/>
      <c r="F266" s="90"/>
    </row>
    <row r="267" spans="1:6" s="14" customFormat="1" ht="29">
      <c r="A267" s="13">
        <v>87</v>
      </c>
      <c r="B267" s="9" t="s">
        <v>135</v>
      </c>
      <c r="C267" s="10" t="s">
        <v>10</v>
      </c>
      <c r="D267" s="39">
        <v>1</v>
      </c>
      <c r="E267" s="11"/>
      <c r="F267" s="90"/>
    </row>
    <row r="268" spans="1:6" s="14" customFormat="1">
      <c r="A268" s="13"/>
      <c r="B268" s="9"/>
      <c r="C268" s="10"/>
      <c r="D268" s="39"/>
      <c r="E268" s="11"/>
      <c r="F268" s="90"/>
    </row>
    <row r="269" spans="1:6" s="14" customFormat="1" ht="29">
      <c r="A269" s="13">
        <v>88</v>
      </c>
      <c r="B269" s="9" t="s">
        <v>136</v>
      </c>
      <c r="C269" s="10" t="s">
        <v>10</v>
      </c>
      <c r="D269" s="39">
        <v>1</v>
      </c>
      <c r="E269" s="11"/>
      <c r="F269" s="90"/>
    </row>
    <row r="270" spans="1:6" s="14" customFormat="1">
      <c r="A270" s="13"/>
      <c r="B270" s="9"/>
      <c r="C270" s="10"/>
      <c r="D270" s="39"/>
      <c r="E270" s="11"/>
      <c r="F270" s="90"/>
    </row>
    <row r="271" spans="1:6" s="14" customFormat="1" ht="29">
      <c r="A271" s="13">
        <v>89</v>
      </c>
      <c r="B271" s="9" t="s">
        <v>137</v>
      </c>
      <c r="C271" s="10" t="s">
        <v>10</v>
      </c>
      <c r="D271" s="39">
        <v>1</v>
      </c>
      <c r="E271" s="11"/>
      <c r="F271" s="90"/>
    </row>
    <row r="272" spans="1:6" s="14" customFormat="1">
      <c r="A272" s="13"/>
      <c r="B272" s="9"/>
      <c r="C272" s="10"/>
      <c r="D272" s="39"/>
      <c r="E272" s="11"/>
      <c r="F272" s="90"/>
    </row>
    <row r="273" spans="1:6" s="14" customFormat="1" ht="43.5">
      <c r="A273" s="13"/>
      <c r="B273" s="9" t="s">
        <v>138</v>
      </c>
      <c r="C273" s="10"/>
      <c r="D273" s="39"/>
      <c r="E273" s="11"/>
      <c r="F273" s="90"/>
    </row>
    <row r="274" spans="1:6" s="14" customFormat="1">
      <c r="A274" s="13"/>
      <c r="B274" s="9"/>
      <c r="C274" s="10"/>
      <c r="D274" s="39"/>
      <c r="E274" s="11"/>
      <c r="F274" s="90"/>
    </row>
    <row r="275" spans="1:6" s="14" customFormat="1" ht="29">
      <c r="A275" s="13">
        <v>90</v>
      </c>
      <c r="B275" s="9" t="s">
        <v>139</v>
      </c>
      <c r="C275" s="10" t="s">
        <v>10</v>
      </c>
      <c r="D275" s="39">
        <v>1</v>
      </c>
      <c r="E275" s="11"/>
      <c r="F275" s="90"/>
    </row>
    <row r="276" spans="1:6" s="14" customFormat="1">
      <c r="A276" s="13"/>
      <c r="B276" s="9"/>
      <c r="C276" s="10"/>
      <c r="D276" s="39"/>
      <c r="E276" s="11"/>
      <c r="F276" s="90"/>
    </row>
    <row r="277" spans="1:6" s="14" customFormat="1">
      <c r="A277" s="13"/>
      <c r="B277" s="9" t="s">
        <v>140</v>
      </c>
      <c r="C277" s="10"/>
      <c r="D277" s="39"/>
      <c r="E277" s="11"/>
      <c r="F277" s="90"/>
    </row>
    <row r="278" spans="1:6" s="14" customFormat="1">
      <c r="A278" s="13"/>
      <c r="B278" s="9"/>
      <c r="C278" s="10"/>
      <c r="D278" s="39"/>
      <c r="E278" s="11"/>
      <c r="F278" s="90"/>
    </row>
    <row r="279" spans="1:6" s="14" customFormat="1" ht="29">
      <c r="A279" s="13">
        <v>91</v>
      </c>
      <c r="B279" s="9" t="s">
        <v>141</v>
      </c>
      <c r="C279" s="10" t="s">
        <v>10</v>
      </c>
      <c r="D279" s="39">
        <v>1</v>
      </c>
      <c r="E279" s="11"/>
      <c r="F279" s="90"/>
    </row>
    <row r="280" spans="1:6" s="14" customFormat="1">
      <c r="A280" s="13"/>
      <c r="B280" s="9"/>
      <c r="C280" s="10"/>
      <c r="D280" s="39"/>
      <c r="E280" s="11"/>
      <c r="F280" s="90"/>
    </row>
    <row r="281" spans="1:6" s="14" customFormat="1" ht="29">
      <c r="A281" s="13">
        <v>92</v>
      </c>
      <c r="B281" s="9" t="s">
        <v>142</v>
      </c>
      <c r="C281" s="10" t="s">
        <v>10</v>
      </c>
      <c r="D281" s="39">
        <v>1</v>
      </c>
      <c r="E281" s="11"/>
      <c r="F281" s="90"/>
    </row>
    <row r="282" spans="1:6" s="14" customFormat="1">
      <c r="A282" s="13"/>
      <c r="B282" s="9"/>
      <c r="C282" s="10"/>
      <c r="D282" s="39"/>
      <c r="E282" s="11"/>
      <c r="F282" s="90"/>
    </row>
    <row r="283" spans="1:6" s="14" customFormat="1" ht="29">
      <c r="A283" s="13">
        <v>93</v>
      </c>
      <c r="B283" s="9" t="s">
        <v>143</v>
      </c>
      <c r="C283" s="10" t="s">
        <v>10</v>
      </c>
      <c r="D283" s="39">
        <v>1</v>
      </c>
      <c r="E283" s="11"/>
      <c r="F283" s="90"/>
    </row>
    <row r="284" spans="1:6" s="14" customFormat="1">
      <c r="A284" s="13"/>
      <c r="B284" s="9"/>
      <c r="C284" s="10"/>
      <c r="D284" s="39"/>
      <c r="E284" s="11"/>
      <c r="F284" s="90"/>
    </row>
    <row r="285" spans="1:6" s="14" customFormat="1" ht="29">
      <c r="A285" s="13">
        <v>94</v>
      </c>
      <c r="B285" s="9" t="s">
        <v>144</v>
      </c>
      <c r="C285" s="10" t="s">
        <v>10</v>
      </c>
      <c r="D285" s="39">
        <v>1</v>
      </c>
      <c r="E285" s="11"/>
      <c r="F285" s="90"/>
    </row>
    <row r="286" spans="1:6" s="14" customFormat="1">
      <c r="A286" s="13"/>
      <c r="B286" s="9"/>
      <c r="C286" s="10"/>
      <c r="D286" s="39"/>
      <c r="E286" s="11"/>
      <c r="F286" s="90"/>
    </row>
    <row r="287" spans="1:6" s="14" customFormat="1" ht="29">
      <c r="A287" s="13">
        <v>95</v>
      </c>
      <c r="B287" s="9" t="s">
        <v>145</v>
      </c>
      <c r="C287" s="10" t="s">
        <v>10</v>
      </c>
      <c r="D287" s="39">
        <v>1</v>
      </c>
      <c r="E287" s="11"/>
      <c r="F287" s="90"/>
    </row>
    <row r="288" spans="1:6" s="14" customFormat="1">
      <c r="A288" s="13"/>
      <c r="B288" s="9"/>
      <c r="C288" s="10"/>
      <c r="D288" s="39"/>
      <c r="E288" s="11"/>
      <c r="F288" s="90"/>
    </row>
    <row r="289" spans="1:6" s="14" customFormat="1" ht="29">
      <c r="A289" s="13">
        <v>96</v>
      </c>
      <c r="B289" s="9" t="s">
        <v>146</v>
      </c>
      <c r="C289" s="10" t="s">
        <v>10</v>
      </c>
      <c r="D289" s="39">
        <v>1</v>
      </c>
      <c r="E289" s="11"/>
      <c r="F289" s="90"/>
    </row>
    <row r="290" spans="1:6" s="14" customFormat="1">
      <c r="A290" s="13"/>
      <c r="B290" s="9"/>
      <c r="C290" s="10"/>
      <c r="D290" s="39"/>
      <c r="E290" s="11"/>
      <c r="F290" s="90"/>
    </row>
    <row r="291" spans="1:6" s="14" customFormat="1" ht="29">
      <c r="A291" s="13">
        <v>97</v>
      </c>
      <c r="B291" s="9" t="s">
        <v>147</v>
      </c>
      <c r="C291" s="10" t="s">
        <v>10</v>
      </c>
      <c r="D291" s="39">
        <v>1</v>
      </c>
      <c r="E291" s="11"/>
      <c r="F291" s="90"/>
    </row>
    <row r="292" spans="1:6" s="14" customFormat="1">
      <c r="A292" s="13"/>
      <c r="B292" s="9"/>
      <c r="C292" s="10"/>
      <c r="D292" s="39"/>
      <c r="E292" s="11"/>
      <c r="F292" s="90"/>
    </row>
    <row r="293" spans="1:6" s="14" customFormat="1" ht="29">
      <c r="A293" s="13">
        <v>98</v>
      </c>
      <c r="B293" s="9" t="s">
        <v>148</v>
      </c>
      <c r="C293" s="10" t="s">
        <v>10</v>
      </c>
      <c r="D293" s="39">
        <v>1</v>
      </c>
      <c r="E293" s="11"/>
      <c r="F293" s="90"/>
    </row>
    <row r="294" spans="1:6" s="14" customFormat="1">
      <c r="A294" s="13"/>
      <c r="B294" s="9"/>
      <c r="C294" s="10"/>
      <c r="D294" s="39"/>
      <c r="E294" s="11"/>
      <c r="F294" s="90"/>
    </row>
    <row r="295" spans="1:6" s="14" customFormat="1">
      <c r="A295" s="13"/>
      <c r="B295" s="9"/>
      <c r="C295" s="10"/>
      <c r="D295" s="39"/>
      <c r="E295" s="11"/>
      <c r="F295" s="90"/>
    </row>
    <row r="296" spans="1:6" s="96" customFormat="1">
      <c r="A296" s="92"/>
      <c r="B296" s="26" t="s">
        <v>601</v>
      </c>
      <c r="C296" s="93"/>
      <c r="D296" s="94"/>
      <c r="E296" s="95"/>
      <c r="F296" s="103">
        <f>SUM(F249:F295)</f>
        <v>0</v>
      </c>
    </row>
    <row r="297" spans="1:6" s="96" customFormat="1">
      <c r="A297" s="92"/>
      <c r="B297" s="26" t="s">
        <v>602</v>
      </c>
      <c r="C297" s="93"/>
      <c r="D297" s="94"/>
      <c r="E297" s="95"/>
      <c r="F297" s="104">
        <f>F296</f>
        <v>0</v>
      </c>
    </row>
    <row r="298" spans="1:6" s="14" customFormat="1" ht="29">
      <c r="A298" s="13">
        <v>99</v>
      </c>
      <c r="B298" s="9" t="s">
        <v>149</v>
      </c>
      <c r="C298" s="10" t="s">
        <v>10</v>
      </c>
      <c r="D298" s="39">
        <v>1</v>
      </c>
      <c r="E298" s="11"/>
      <c r="F298" s="90"/>
    </row>
    <row r="299" spans="1:6" s="14" customFormat="1">
      <c r="A299" s="13"/>
      <c r="B299" s="9"/>
      <c r="C299" s="10"/>
      <c r="D299" s="39"/>
      <c r="E299" s="11"/>
      <c r="F299" s="90"/>
    </row>
    <row r="300" spans="1:6" s="14" customFormat="1" ht="29">
      <c r="A300" s="13">
        <v>100</v>
      </c>
      <c r="B300" s="9" t="s">
        <v>150</v>
      </c>
      <c r="C300" s="10" t="s">
        <v>10</v>
      </c>
      <c r="D300" s="39">
        <v>1</v>
      </c>
      <c r="E300" s="11"/>
      <c r="F300" s="90"/>
    </row>
    <row r="301" spans="1:6" s="14" customFormat="1">
      <c r="A301" s="13"/>
      <c r="B301" s="9"/>
      <c r="C301" s="10"/>
      <c r="D301" s="39"/>
      <c r="E301" s="11"/>
      <c r="F301" s="90"/>
    </row>
    <row r="302" spans="1:6" s="14" customFormat="1" ht="29">
      <c r="A302" s="13">
        <v>101</v>
      </c>
      <c r="B302" s="9" t="s">
        <v>151</v>
      </c>
      <c r="C302" s="10" t="s">
        <v>10</v>
      </c>
      <c r="D302" s="39">
        <v>1</v>
      </c>
      <c r="E302" s="11"/>
      <c r="F302" s="90"/>
    </row>
    <row r="303" spans="1:6" s="14" customFormat="1">
      <c r="A303" s="13"/>
      <c r="B303" s="9"/>
      <c r="C303" s="10"/>
      <c r="D303" s="39"/>
      <c r="E303" s="11"/>
      <c r="F303" s="90"/>
    </row>
    <row r="304" spans="1:6" s="14" customFormat="1" ht="29">
      <c r="A304" s="13">
        <v>102</v>
      </c>
      <c r="B304" s="9" t="s">
        <v>152</v>
      </c>
      <c r="C304" s="10" t="s">
        <v>10</v>
      </c>
      <c r="D304" s="39">
        <v>1</v>
      </c>
      <c r="E304" s="11"/>
      <c r="F304" s="90"/>
    </row>
    <row r="305" spans="1:6" s="14" customFormat="1">
      <c r="A305" s="13"/>
      <c r="B305" s="9"/>
      <c r="C305" s="10"/>
      <c r="D305" s="39"/>
      <c r="E305" s="11"/>
      <c r="F305" s="90"/>
    </row>
    <row r="306" spans="1:6" s="14" customFormat="1">
      <c r="A306" s="13"/>
      <c r="B306" s="9" t="s">
        <v>153</v>
      </c>
      <c r="C306" s="10"/>
      <c r="D306" s="39"/>
      <c r="E306" s="11"/>
      <c r="F306" s="90"/>
    </row>
    <row r="307" spans="1:6" s="14" customFormat="1">
      <c r="A307" s="13"/>
      <c r="B307" s="9"/>
      <c r="C307" s="10"/>
      <c r="D307" s="39"/>
      <c r="E307" s="11"/>
      <c r="F307" s="90"/>
    </row>
    <row r="308" spans="1:6" s="14" customFormat="1" ht="29">
      <c r="A308" s="13">
        <v>103</v>
      </c>
      <c r="B308" s="9" t="s">
        <v>154</v>
      </c>
      <c r="C308" s="10" t="s">
        <v>10</v>
      </c>
      <c r="D308" s="39">
        <v>1</v>
      </c>
      <c r="E308" s="11"/>
      <c r="F308" s="90"/>
    </row>
    <row r="309" spans="1:6" s="14" customFormat="1">
      <c r="A309" s="13"/>
      <c r="B309" s="9"/>
      <c r="C309" s="10"/>
      <c r="D309" s="39"/>
      <c r="E309" s="11"/>
      <c r="F309" s="90"/>
    </row>
    <row r="310" spans="1:6" s="14" customFormat="1">
      <c r="A310" s="13"/>
      <c r="B310" s="9"/>
      <c r="C310" s="10"/>
      <c r="D310" s="39"/>
      <c r="E310" s="11"/>
      <c r="F310" s="90"/>
    </row>
    <row r="311" spans="1:6" s="14" customFormat="1" ht="29">
      <c r="A311" s="13">
        <v>104</v>
      </c>
      <c r="B311" s="9" t="s">
        <v>155</v>
      </c>
      <c r="C311" s="10"/>
      <c r="D311" s="39"/>
      <c r="E311" s="11"/>
      <c r="F311" s="90"/>
    </row>
    <row r="312" spans="1:6" s="14" customFormat="1">
      <c r="A312" s="13"/>
      <c r="B312" s="9"/>
      <c r="C312" s="10"/>
      <c r="D312" s="39"/>
      <c r="E312" s="11"/>
      <c r="F312" s="90"/>
    </row>
    <row r="313" spans="1:6" s="14" customFormat="1">
      <c r="A313" s="13"/>
      <c r="B313" s="9"/>
      <c r="C313" s="10"/>
      <c r="D313" s="39"/>
      <c r="E313" s="11"/>
      <c r="F313" s="90"/>
    </row>
    <row r="314" spans="1:6" s="14" customFormat="1">
      <c r="A314" s="13"/>
      <c r="B314" s="9" t="s">
        <v>156</v>
      </c>
      <c r="C314" s="10"/>
      <c r="D314" s="39"/>
      <c r="E314" s="11"/>
      <c r="F314" s="90"/>
    </row>
    <row r="315" spans="1:6" s="14" customFormat="1">
      <c r="A315" s="13"/>
      <c r="B315" s="9"/>
      <c r="C315" s="10"/>
      <c r="D315" s="39"/>
      <c r="E315" s="11"/>
      <c r="F315" s="90"/>
    </row>
    <row r="316" spans="1:6" s="14" customFormat="1" ht="29">
      <c r="A316" s="13">
        <v>105</v>
      </c>
      <c r="B316" s="9" t="s">
        <v>157</v>
      </c>
      <c r="C316" s="10" t="s">
        <v>10</v>
      </c>
      <c r="D316" s="39">
        <v>1</v>
      </c>
      <c r="E316" s="11"/>
      <c r="F316" s="90"/>
    </row>
    <row r="317" spans="1:6" s="14" customFormat="1">
      <c r="A317" s="13"/>
      <c r="B317" s="9"/>
      <c r="C317" s="10"/>
      <c r="D317" s="39"/>
      <c r="E317" s="11"/>
      <c r="F317" s="90"/>
    </row>
    <row r="318" spans="1:6" s="14" customFormat="1">
      <c r="A318" s="13"/>
      <c r="B318" s="9"/>
      <c r="C318" s="10"/>
      <c r="D318" s="39"/>
      <c r="E318" s="11"/>
      <c r="F318" s="90"/>
    </row>
    <row r="319" spans="1:6" s="14" customFormat="1">
      <c r="A319" s="13">
        <v>106</v>
      </c>
      <c r="B319" s="9" t="s">
        <v>158</v>
      </c>
      <c r="C319" s="10" t="s">
        <v>10</v>
      </c>
      <c r="D319" s="39">
        <v>1</v>
      </c>
      <c r="E319" s="11"/>
      <c r="F319" s="90"/>
    </row>
    <row r="320" spans="1:6" s="14" customFormat="1">
      <c r="A320" s="13"/>
      <c r="B320" s="9"/>
      <c r="C320" s="10"/>
      <c r="D320" s="39"/>
      <c r="E320" s="11"/>
      <c r="F320" s="90"/>
    </row>
    <row r="321" spans="1:6" s="14" customFormat="1">
      <c r="A321" s="13"/>
      <c r="B321" s="9"/>
      <c r="C321" s="10"/>
      <c r="D321" s="39"/>
      <c r="E321" s="11"/>
      <c r="F321" s="90"/>
    </row>
    <row r="322" spans="1:6" s="14" customFormat="1">
      <c r="A322" s="13"/>
      <c r="B322" s="9" t="s">
        <v>159</v>
      </c>
      <c r="C322" s="10"/>
      <c r="D322" s="39"/>
      <c r="E322" s="11"/>
      <c r="F322" s="90"/>
    </row>
    <row r="323" spans="1:6" s="14" customFormat="1">
      <c r="A323" s="13"/>
      <c r="B323" s="9"/>
      <c r="C323" s="10"/>
      <c r="D323" s="39"/>
      <c r="E323" s="11"/>
      <c r="F323" s="90"/>
    </row>
    <row r="324" spans="1:6" s="14" customFormat="1">
      <c r="A324" s="13">
        <v>107</v>
      </c>
      <c r="B324" s="9" t="s">
        <v>160</v>
      </c>
      <c r="C324" s="10" t="s">
        <v>10</v>
      </c>
      <c r="D324" s="39">
        <v>1</v>
      </c>
      <c r="E324" s="11"/>
      <c r="F324" s="90"/>
    </row>
    <row r="325" spans="1:6" s="14" customFormat="1">
      <c r="A325" s="13"/>
      <c r="B325" s="9"/>
      <c r="C325" s="10"/>
      <c r="D325" s="39"/>
      <c r="E325" s="11"/>
      <c r="F325" s="90"/>
    </row>
    <row r="326" spans="1:6" s="14" customFormat="1">
      <c r="A326" s="13"/>
      <c r="B326" s="9"/>
      <c r="C326" s="10"/>
      <c r="D326" s="39"/>
      <c r="E326" s="11"/>
      <c r="F326" s="90"/>
    </row>
    <row r="327" spans="1:6" s="14" customFormat="1">
      <c r="A327" s="13"/>
      <c r="B327" s="9" t="s">
        <v>161</v>
      </c>
      <c r="C327" s="10"/>
      <c r="D327" s="39"/>
      <c r="E327" s="11"/>
      <c r="F327" s="90"/>
    </row>
    <row r="328" spans="1:6" s="14" customFormat="1">
      <c r="A328" s="13"/>
      <c r="B328" s="9"/>
      <c r="C328" s="10"/>
      <c r="D328" s="39"/>
      <c r="E328" s="11"/>
      <c r="F328" s="90"/>
    </row>
    <row r="329" spans="1:6" s="14" customFormat="1">
      <c r="A329" s="13"/>
      <c r="B329" s="9"/>
      <c r="C329" s="10"/>
      <c r="D329" s="39"/>
      <c r="E329" s="11"/>
      <c r="F329" s="90"/>
    </row>
    <row r="330" spans="1:6" s="14" customFormat="1">
      <c r="A330" s="13">
        <v>108</v>
      </c>
      <c r="B330" s="9" t="s">
        <v>160</v>
      </c>
      <c r="C330" s="10" t="s">
        <v>10</v>
      </c>
      <c r="D330" s="39">
        <v>1</v>
      </c>
      <c r="E330" s="11"/>
      <c r="F330" s="90"/>
    </row>
    <row r="331" spans="1:6" s="14" customFormat="1">
      <c r="A331" s="13"/>
      <c r="B331" s="9"/>
      <c r="C331" s="10"/>
      <c r="D331" s="39"/>
      <c r="E331" s="11"/>
      <c r="F331" s="90"/>
    </row>
    <row r="332" spans="1:6" s="14" customFormat="1">
      <c r="A332" s="13"/>
      <c r="B332" s="9" t="s">
        <v>162</v>
      </c>
      <c r="C332" s="10"/>
      <c r="D332" s="39"/>
      <c r="E332" s="11"/>
      <c r="F332" s="90"/>
    </row>
    <row r="333" spans="1:6" s="14" customFormat="1">
      <c r="A333" s="13"/>
      <c r="B333" s="9"/>
      <c r="C333" s="10"/>
      <c r="D333" s="39"/>
      <c r="E333" s="11"/>
      <c r="F333" s="90"/>
    </row>
    <row r="334" spans="1:6" s="14" customFormat="1">
      <c r="A334" s="13"/>
      <c r="B334" s="9"/>
      <c r="C334" s="10"/>
      <c r="D334" s="39"/>
      <c r="E334" s="11"/>
      <c r="F334" s="90"/>
    </row>
    <row r="335" spans="1:6" s="14" customFormat="1" ht="29">
      <c r="A335" s="13">
        <v>109</v>
      </c>
      <c r="B335" s="9" t="s">
        <v>163</v>
      </c>
      <c r="C335" s="10" t="s">
        <v>10</v>
      </c>
      <c r="D335" s="39">
        <v>1</v>
      </c>
      <c r="E335" s="11"/>
      <c r="F335" s="90"/>
    </row>
    <row r="336" spans="1:6" s="14" customFormat="1">
      <c r="A336" s="13"/>
      <c r="B336" s="9"/>
      <c r="C336" s="10"/>
      <c r="D336" s="39"/>
      <c r="E336" s="11"/>
      <c r="F336" s="90"/>
    </row>
    <row r="337" spans="1:6" s="14" customFormat="1">
      <c r="A337" s="13"/>
      <c r="B337" s="9" t="s">
        <v>164</v>
      </c>
      <c r="C337" s="10"/>
      <c r="D337" s="39"/>
      <c r="E337" s="11"/>
      <c r="F337" s="90"/>
    </row>
    <row r="338" spans="1:6" s="14" customFormat="1">
      <c r="A338" s="13"/>
      <c r="B338" s="9"/>
      <c r="C338" s="10"/>
      <c r="D338" s="39"/>
      <c r="E338" s="11"/>
      <c r="F338" s="90"/>
    </row>
    <row r="339" spans="1:6" s="14" customFormat="1">
      <c r="A339" s="13"/>
      <c r="B339" s="9"/>
      <c r="C339" s="10"/>
      <c r="D339" s="39"/>
      <c r="E339" s="11"/>
      <c r="F339" s="90"/>
    </row>
    <row r="340" spans="1:6" s="14" customFormat="1" ht="29">
      <c r="A340" s="13">
        <v>110</v>
      </c>
      <c r="B340" s="9" t="s">
        <v>165</v>
      </c>
      <c r="C340" s="10" t="s">
        <v>10</v>
      </c>
      <c r="D340" s="39">
        <v>1</v>
      </c>
      <c r="E340" s="11"/>
      <c r="F340" s="90"/>
    </row>
    <row r="341" spans="1:6" s="14" customFormat="1">
      <c r="A341" s="13"/>
      <c r="B341" s="9"/>
      <c r="C341" s="10"/>
      <c r="D341" s="39"/>
      <c r="E341" s="11"/>
      <c r="F341" s="90"/>
    </row>
    <row r="342" spans="1:6" s="14" customFormat="1">
      <c r="A342" s="13"/>
      <c r="B342" s="9" t="s">
        <v>166</v>
      </c>
      <c r="C342" s="10"/>
      <c r="D342" s="39"/>
      <c r="E342" s="11"/>
      <c r="F342" s="90"/>
    </row>
    <row r="343" spans="1:6" s="14" customFormat="1">
      <c r="A343" s="13"/>
      <c r="B343" s="9"/>
      <c r="C343" s="10"/>
      <c r="D343" s="39"/>
      <c r="E343" s="11"/>
      <c r="F343" s="90"/>
    </row>
    <row r="344" spans="1:6" s="14" customFormat="1">
      <c r="A344" s="13"/>
      <c r="B344" s="9"/>
      <c r="C344" s="10"/>
      <c r="D344" s="39"/>
      <c r="E344" s="11"/>
      <c r="F344" s="90"/>
    </row>
    <row r="345" spans="1:6" s="14" customFormat="1" ht="29">
      <c r="A345" s="13">
        <v>111</v>
      </c>
      <c r="B345" s="9" t="s">
        <v>167</v>
      </c>
      <c r="C345" s="10" t="s">
        <v>10</v>
      </c>
      <c r="D345" s="39">
        <v>1</v>
      </c>
      <c r="E345" s="11"/>
      <c r="F345" s="90"/>
    </row>
    <row r="346" spans="1:6" s="14" customFormat="1">
      <c r="A346" s="13"/>
      <c r="B346" s="9"/>
      <c r="C346" s="10"/>
      <c r="D346" s="39"/>
      <c r="E346" s="11"/>
      <c r="F346" s="90"/>
    </row>
    <row r="347" spans="1:6" s="14" customFormat="1">
      <c r="A347" s="13"/>
      <c r="B347" s="9" t="s">
        <v>168</v>
      </c>
      <c r="C347" s="10"/>
      <c r="D347" s="39"/>
      <c r="E347" s="11"/>
      <c r="F347" s="90"/>
    </row>
    <row r="348" spans="1:6" s="14" customFormat="1">
      <c r="A348" s="13"/>
      <c r="B348" s="9"/>
      <c r="C348" s="10"/>
      <c r="D348" s="39"/>
      <c r="E348" s="11"/>
      <c r="F348" s="90"/>
    </row>
    <row r="349" spans="1:6" s="14" customFormat="1">
      <c r="A349" s="13"/>
      <c r="B349" s="9"/>
      <c r="C349" s="10"/>
      <c r="D349" s="39"/>
      <c r="E349" s="11"/>
      <c r="F349" s="90"/>
    </row>
    <row r="350" spans="1:6" s="14" customFormat="1">
      <c r="A350" s="13"/>
      <c r="B350" s="9"/>
      <c r="C350" s="10"/>
      <c r="D350" s="39"/>
      <c r="E350" s="11"/>
      <c r="F350" s="90"/>
    </row>
    <row r="351" spans="1:6" s="14" customFormat="1">
      <c r="A351" s="13"/>
      <c r="B351" s="9"/>
      <c r="C351" s="10"/>
      <c r="D351" s="39"/>
      <c r="E351" s="11"/>
      <c r="F351" s="90"/>
    </row>
    <row r="352" spans="1:6" s="96" customFormat="1">
      <c r="A352" s="92"/>
      <c r="B352" s="26" t="s">
        <v>601</v>
      </c>
      <c r="C352" s="93"/>
      <c r="D352" s="94"/>
      <c r="E352" s="95"/>
      <c r="F352" s="103">
        <f>SUM(F297:F351)</f>
        <v>0</v>
      </c>
    </row>
    <row r="353" spans="1:6" s="96" customFormat="1">
      <c r="A353" s="92"/>
      <c r="B353" s="26" t="s">
        <v>602</v>
      </c>
      <c r="C353" s="93"/>
      <c r="D353" s="94"/>
      <c r="E353" s="95"/>
      <c r="F353" s="104">
        <f>F352</f>
        <v>0</v>
      </c>
    </row>
    <row r="354" spans="1:6" s="14" customFormat="1">
      <c r="A354" s="13"/>
      <c r="B354" s="9"/>
      <c r="C354" s="10"/>
      <c r="D354" s="39"/>
      <c r="E354" s="11"/>
      <c r="F354" s="90"/>
    </row>
    <row r="355" spans="1:6" s="14" customFormat="1" ht="101.5">
      <c r="A355" s="13">
        <v>112</v>
      </c>
      <c r="B355" s="9" t="s">
        <v>169</v>
      </c>
      <c r="C355" s="10" t="s">
        <v>10</v>
      </c>
      <c r="D355" s="39">
        <v>1</v>
      </c>
      <c r="E355" s="11"/>
      <c r="F355" s="90"/>
    </row>
    <row r="356" spans="1:6" s="14" customFormat="1">
      <c r="A356" s="13"/>
      <c r="B356" s="9"/>
      <c r="C356" s="10"/>
      <c r="D356" s="39"/>
      <c r="E356" s="11"/>
      <c r="F356" s="90"/>
    </row>
    <row r="357" spans="1:6" s="14" customFormat="1" ht="29">
      <c r="A357" s="13">
        <v>113</v>
      </c>
      <c r="B357" s="9" t="s">
        <v>170</v>
      </c>
      <c r="C357" s="10" t="s">
        <v>10</v>
      </c>
      <c r="D357" s="39">
        <v>1</v>
      </c>
      <c r="E357" s="11"/>
      <c r="F357" s="90"/>
    </row>
    <row r="358" spans="1:6" s="14" customFormat="1">
      <c r="A358" s="13"/>
      <c r="B358" s="9"/>
      <c r="C358" s="10"/>
      <c r="D358" s="39"/>
      <c r="E358" s="11"/>
      <c r="F358" s="90"/>
    </row>
    <row r="359" spans="1:6" s="14" customFormat="1">
      <c r="A359" s="13"/>
      <c r="B359" s="9" t="s">
        <v>171</v>
      </c>
      <c r="C359" s="10"/>
      <c r="D359" s="39"/>
      <c r="E359" s="11"/>
      <c r="F359" s="90"/>
    </row>
    <row r="360" spans="1:6" s="14" customFormat="1">
      <c r="A360" s="13"/>
      <c r="B360" s="9"/>
      <c r="C360" s="10"/>
      <c r="D360" s="39"/>
      <c r="E360" s="11"/>
      <c r="F360" s="90"/>
    </row>
    <row r="361" spans="1:6" s="14" customFormat="1">
      <c r="A361" s="13"/>
      <c r="B361" s="9"/>
      <c r="C361" s="10"/>
      <c r="D361" s="39"/>
      <c r="E361" s="11"/>
      <c r="F361" s="90"/>
    </row>
    <row r="362" spans="1:6" s="14" customFormat="1" ht="29">
      <c r="A362" s="13">
        <v>114</v>
      </c>
      <c r="B362" s="9" t="s">
        <v>172</v>
      </c>
      <c r="C362" s="10" t="s">
        <v>10</v>
      </c>
      <c r="D362" s="39">
        <v>1</v>
      </c>
      <c r="E362" s="11"/>
      <c r="F362" s="90"/>
    </row>
    <row r="363" spans="1:6" s="14" customFormat="1">
      <c r="A363" s="13"/>
      <c r="B363" s="9"/>
      <c r="C363" s="10"/>
      <c r="D363" s="39"/>
      <c r="E363" s="11"/>
      <c r="F363" s="90"/>
    </row>
    <row r="364" spans="1:6" s="14" customFormat="1">
      <c r="A364" s="13"/>
      <c r="B364" s="9" t="s">
        <v>173</v>
      </c>
      <c r="C364" s="10"/>
      <c r="D364" s="39"/>
      <c r="E364" s="11"/>
      <c r="F364" s="90"/>
    </row>
    <row r="365" spans="1:6" s="14" customFormat="1">
      <c r="A365" s="13"/>
      <c r="B365" s="9"/>
      <c r="C365" s="10"/>
      <c r="D365" s="39"/>
      <c r="E365" s="11"/>
      <c r="F365" s="90"/>
    </row>
    <row r="366" spans="1:6" s="14" customFormat="1">
      <c r="A366" s="13"/>
      <c r="B366" s="9"/>
      <c r="C366" s="10"/>
      <c r="D366" s="39"/>
      <c r="E366" s="11"/>
      <c r="F366" s="90"/>
    </row>
    <row r="367" spans="1:6" s="14" customFormat="1" ht="29">
      <c r="A367" s="13">
        <v>115</v>
      </c>
      <c r="B367" s="9" t="s">
        <v>174</v>
      </c>
      <c r="C367" s="10" t="s">
        <v>10</v>
      </c>
      <c r="D367" s="39"/>
      <c r="E367" s="11"/>
      <c r="F367" s="90"/>
    </row>
    <row r="368" spans="1:6" s="14" customFormat="1">
      <c r="A368" s="13"/>
      <c r="B368" s="9"/>
      <c r="C368" s="10"/>
      <c r="D368" s="39"/>
      <c r="E368" s="11"/>
      <c r="F368" s="90"/>
    </row>
    <row r="369" spans="1:6" s="14" customFormat="1">
      <c r="A369" s="13"/>
      <c r="B369" s="9" t="s">
        <v>175</v>
      </c>
      <c r="C369" s="10"/>
      <c r="D369" s="39"/>
      <c r="E369" s="11"/>
      <c r="F369" s="90"/>
    </row>
    <row r="370" spans="1:6" s="14" customFormat="1">
      <c r="A370" s="13"/>
      <c r="B370" s="9"/>
      <c r="C370" s="10"/>
      <c r="D370" s="39"/>
      <c r="E370" s="11"/>
      <c r="F370" s="90"/>
    </row>
    <row r="371" spans="1:6" s="14" customFormat="1">
      <c r="A371" s="13"/>
      <c r="B371" s="9"/>
      <c r="C371" s="10"/>
      <c r="D371" s="39"/>
      <c r="E371" s="11"/>
      <c r="F371" s="90"/>
    </row>
    <row r="372" spans="1:6" s="14" customFormat="1" ht="29">
      <c r="A372" s="13">
        <v>116</v>
      </c>
      <c r="B372" s="9" t="s">
        <v>174</v>
      </c>
      <c r="C372" s="10" t="s">
        <v>10</v>
      </c>
      <c r="D372" s="39">
        <v>1</v>
      </c>
      <c r="E372" s="11"/>
      <c r="F372" s="90"/>
    </row>
    <row r="373" spans="1:6" s="14" customFormat="1">
      <c r="A373" s="13"/>
      <c r="B373" s="9"/>
      <c r="C373" s="10"/>
      <c r="D373" s="39"/>
      <c r="E373" s="11"/>
      <c r="F373" s="90"/>
    </row>
    <row r="374" spans="1:6" s="14" customFormat="1">
      <c r="A374" s="13"/>
      <c r="B374" s="9" t="s">
        <v>176</v>
      </c>
      <c r="C374" s="10"/>
      <c r="D374" s="39"/>
      <c r="E374" s="11"/>
      <c r="F374" s="90"/>
    </row>
    <row r="375" spans="1:6" s="14" customFormat="1">
      <c r="A375" s="13"/>
      <c r="B375" s="9"/>
      <c r="C375" s="10"/>
      <c r="D375" s="39"/>
      <c r="E375" s="11"/>
      <c r="F375" s="90"/>
    </row>
    <row r="376" spans="1:6" s="14" customFormat="1">
      <c r="A376" s="13"/>
      <c r="B376" s="9" t="s">
        <v>177</v>
      </c>
      <c r="C376" s="10"/>
      <c r="D376" s="39"/>
      <c r="E376" s="11"/>
      <c r="F376" s="90"/>
    </row>
    <row r="377" spans="1:6" s="14" customFormat="1">
      <c r="A377" s="13"/>
      <c r="B377" s="9"/>
      <c r="C377" s="10"/>
      <c r="D377" s="39"/>
      <c r="E377" s="11"/>
      <c r="F377" s="90"/>
    </row>
    <row r="378" spans="1:6" s="14" customFormat="1" ht="29">
      <c r="A378" s="13">
        <v>117</v>
      </c>
      <c r="B378" s="9" t="s">
        <v>174</v>
      </c>
      <c r="C378" s="10" t="s">
        <v>10</v>
      </c>
      <c r="D378" s="39">
        <v>1</v>
      </c>
      <c r="E378" s="11"/>
      <c r="F378" s="90"/>
    </row>
    <row r="379" spans="1:6" s="14" customFormat="1">
      <c r="A379" s="13"/>
      <c r="B379" s="9"/>
      <c r="C379" s="10"/>
      <c r="D379" s="39"/>
      <c r="E379" s="11"/>
      <c r="F379" s="90"/>
    </row>
    <row r="380" spans="1:6" s="14" customFormat="1">
      <c r="A380" s="13"/>
      <c r="B380" s="9" t="s">
        <v>178</v>
      </c>
      <c r="C380" s="10"/>
      <c r="D380" s="39"/>
      <c r="E380" s="11"/>
      <c r="F380" s="90"/>
    </row>
    <row r="381" spans="1:6" s="14" customFormat="1">
      <c r="A381" s="13"/>
      <c r="B381" s="9"/>
      <c r="C381" s="10"/>
      <c r="D381" s="39"/>
      <c r="E381" s="11"/>
      <c r="F381" s="90"/>
    </row>
    <row r="382" spans="1:6" s="14" customFormat="1" ht="29">
      <c r="A382" s="13"/>
      <c r="B382" s="9" t="s">
        <v>179</v>
      </c>
      <c r="C382" s="10"/>
      <c r="D382" s="39"/>
      <c r="E382" s="11"/>
      <c r="F382" s="90"/>
    </row>
    <row r="383" spans="1:6" s="14" customFormat="1">
      <c r="A383" s="13"/>
      <c r="B383" s="9"/>
      <c r="C383" s="10"/>
      <c r="D383" s="39"/>
      <c r="E383" s="11"/>
      <c r="F383" s="90"/>
    </row>
    <row r="384" spans="1:6" s="14" customFormat="1" ht="29">
      <c r="A384" s="13">
        <v>118</v>
      </c>
      <c r="B384" s="9" t="s">
        <v>174</v>
      </c>
      <c r="C384" s="10" t="s">
        <v>10</v>
      </c>
      <c r="D384" s="39">
        <v>1</v>
      </c>
      <c r="E384" s="11"/>
      <c r="F384" s="90"/>
    </row>
    <row r="385" spans="1:6" s="14" customFormat="1">
      <c r="A385" s="13"/>
      <c r="B385" s="9"/>
      <c r="C385" s="10"/>
      <c r="D385" s="39"/>
      <c r="E385" s="11"/>
      <c r="F385" s="90"/>
    </row>
    <row r="386" spans="1:6" s="14" customFormat="1">
      <c r="A386" s="13"/>
      <c r="B386" s="9" t="s">
        <v>180</v>
      </c>
      <c r="C386" s="10"/>
      <c r="D386" s="39"/>
      <c r="E386" s="11"/>
      <c r="F386" s="90"/>
    </row>
    <row r="387" spans="1:6" s="14" customFormat="1">
      <c r="A387" s="13"/>
      <c r="B387" s="9"/>
      <c r="C387" s="10"/>
      <c r="D387" s="39"/>
      <c r="E387" s="11"/>
      <c r="F387" s="90"/>
    </row>
    <row r="388" spans="1:6" s="14" customFormat="1" ht="29">
      <c r="A388" s="13"/>
      <c r="B388" s="9" t="s">
        <v>181</v>
      </c>
      <c r="C388" s="10"/>
      <c r="D388" s="39"/>
      <c r="E388" s="11"/>
      <c r="F388" s="90"/>
    </row>
    <row r="389" spans="1:6" s="14" customFormat="1">
      <c r="A389" s="13"/>
      <c r="B389" s="9"/>
      <c r="C389" s="10"/>
      <c r="D389" s="39"/>
      <c r="E389" s="11"/>
      <c r="F389" s="90"/>
    </row>
    <row r="390" spans="1:6" s="14" customFormat="1" ht="29">
      <c r="A390" s="13">
        <v>119</v>
      </c>
      <c r="B390" s="9" t="s">
        <v>174</v>
      </c>
      <c r="C390" s="10" t="s">
        <v>10</v>
      </c>
      <c r="D390" s="39">
        <v>1</v>
      </c>
      <c r="E390" s="11"/>
      <c r="F390" s="90"/>
    </row>
    <row r="391" spans="1:6" s="14" customFormat="1">
      <c r="A391" s="13"/>
      <c r="B391" s="9"/>
      <c r="C391" s="10"/>
      <c r="D391" s="39"/>
      <c r="E391" s="11"/>
      <c r="F391" s="90"/>
    </row>
    <row r="392" spans="1:6" s="14" customFormat="1">
      <c r="A392" s="13"/>
      <c r="B392" s="9" t="s">
        <v>182</v>
      </c>
      <c r="C392" s="10"/>
      <c r="D392" s="39"/>
      <c r="E392" s="11"/>
      <c r="F392" s="90"/>
    </row>
    <row r="393" spans="1:6" s="14" customFormat="1">
      <c r="A393" s="13"/>
      <c r="B393" s="9"/>
      <c r="C393" s="10"/>
      <c r="D393" s="39"/>
      <c r="E393" s="11"/>
      <c r="F393" s="90"/>
    </row>
    <row r="394" spans="1:6" s="14" customFormat="1">
      <c r="A394" s="13"/>
      <c r="B394" s="9" t="s">
        <v>177</v>
      </c>
      <c r="C394" s="10"/>
      <c r="D394" s="39"/>
      <c r="E394" s="11"/>
      <c r="F394" s="90"/>
    </row>
    <row r="395" spans="1:6" s="14" customFormat="1">
      <c r="A395" s="13"/>
      <c r="B395" s="9"/>
      <c r="C395" s="10"/>
      <c r="D395" s="39"/>
      <c r="E395" s="11"/>
      <c r="F395" s="90"/>
    </row>
    <row r="396" spans="1:6" s="14" customFormat="1" ht="29">
      <c r="A396" s="13">
        <v>120</v>
      </c>
      <c r="B396" s="9" t="s">
        <v>174</v>
      </c>
      <c r="C396" s="10" t="s">
        <v>10</v>
      </c>
      <c r="D396" s="39">
        <v>1</v>
      </c>
      <c r="E396" s="11"/>
      <c r="F396" s="90"/>
    </row>
    <row r="397" spans="1:6" s="14" customFormat="1">
      <c r="A397" s="13"/>
      <c r="B397" s="9"/>
      <c r="C397" s="10"/>
      <c r="D397" s="39"/>
      <c r="E397" s="11"/>
      <c r="F397" s="90"/>
    </row>
    <row r="398" spans="1:6" s="14" customFormat="1">
      <c r="A398" s="13"/>
      <c r="B398" s="9" t="s">
        <v>183</v>
      </c>
      <c r="C398" s="10"/>
      <c r="D398" s="39"/>
      <c r="E398" s="11"/>
      <c r="F398" s="90"/>
    </row>
    <row r="399" spans="1:6" s="14" customFormat="1">
      <c r="A399" s="13"/>
      <c r="B399" s="9"/>
      <c r="C399" s="10"/>
      <c r="D399" s="39"/>
      <c r="E399" s="11"/>
      <c r="F399" s="90"/>
    </row>
    <row r="400" spans="1:6" s="14" customFormat="1">
      <c r="A400" s="13"/>
      <c r="B400" s="9" t="s">
        <v>184</v>
      </c>
      <c r="C400" s="10"/>
      <c r="D400" s="39"/>
      <c r="E400" s="11"/>
      <c r="F400" s="90"/>
    </row>
    <row r="401" spans="1:6" s="14" customFormat="1">
      <c r="A401" s="13"/>
      <c r="B401" s="9"/>
      <c r="C401" s="10"/>
      <c r="D401" s="39"/>
      <c r="E401" s="11"/>
      <c r="F401" s="90"/>
    </row>
    <row r="402" spans="1:6" s="14" customFormat="1">
      <c r="A402" s="13"/>
      <c r="B402" s="9"/>
      <c r="C402" s="10"/>
      <c r="D402" s="39"/>
      <c r="E402" s="11"/>
      <c r="F402" s="90"/>
    </row>
    <row r="403" spans="1:6" s="14" customFormat="1">
      <c r="A403" s="13"/>
      <c r="B403" s="9"/>
      <c r="C403" s="10"/>
      <c r="D403" s="39"/>
      <c r="E403" s="11"/>
      <c r="F403" s="90"/>
    </row>
    <row r="404" spans="1:6" s="96" customFormat="1">
      <c r="A404" s="92"/>
      <c r="B404" s="26" t="s">
        <v>601</v>
      </c>
      <c r="C404" s="93"/>
      <c r="D404" s="94"/>
      <c r="E404" s="95"/>
      <c r="F404" s="103">
        <f>SUM(F353:F403)</f>
        <v>0</v>
      </c>
    </row>
    <row r="405" spans="1:6" s="96" customFormat="1">
      <c r="A405" s="92"/>
      <c r="B405" s="26" t="s">
        <v>602</v>
      </c>
      <c r="C405" s="93"/>
      <c r="D405" s="94"/>
      <c r="E405" s="95"/>
      <c r="F405" s="104">
        <f>F404</f>
        <v>0</v>
      </c>
    </row>
    <row r="406" spans="1:6" s="96" customFormat="1">
      <c r="A406" s="92"/>
      <c r="B406" s="26"/>
      <c r="C406" s="93"/>
      <c r="D406" s="94"/>
      <c r="E406" s="95"/>
      <c r="F406" s="105"/>
    </row>
    <row r="407" spans="1:6" s="14" customFormat="1" ht="29">
      <c r="A407" s="13">
        <v>121</v>
      </c>
      <c r="B407" s="9" t="s">
        <v>174</v>
      </c>
      <c r="C407" s="10" t="s">
        <v>10</v>
      </c>
      <c r="D407" s="39">
        <v>1</v>
      </c>
      <c r="E407" s="11"/>
      <c r="F407" s="90"/>
    </row>
    <row r="408" spans="1:6" s="14" customFormat="1">
      <c r="A408" s="13"/>
      <c r="B408" s="9"/>
      <c r="C408" s="10"/>
      <c r="D408" s="39"/>
      <c r="E408" s="11"/>
      <c r="F408" s="90"/>
    </row>
    <row r="409" spans="1:6" s="14" customFormat="1">
      <c r="A409" s="13"/>
      <c r="B409" s="9" t="s">
        <v>185</v>
      </c>
      <c r="C409" s="10"/>
      <c r="D409" s="39"/>
      <c r="E409" s="11"/>
      <c r="F409" s="90"/>
    </row>
    <row r="410" spans="1:6" s="14" customFormat="1">
      <c r="A410" s="13"/>
      <c r="B410" s="9"/>
      <c r="C410" s="10"/>
      <c r="D410" s="39"/>
      <c r="E410" s="11"/>
      <c r="F410" s="90"/>
    </row>
    <row r="411" spans="1:6" s="14" customFormat="1">
      <c r="A411" s="13"/>
      <c r="B411" s="9" t="s">
        <v>186</v>
      </c>
      <c r="C411" s="10"/>
      <c r="D411" s="39"/>
      <c r="E411" s="11"/>
      <c r="F411" s="90"/>
    </row>
    <row r="412" spans="1:6" s="14" customFormat="1">
      <c r="A412" s="13"/>
      <c r="B412" s="9"/>
      <c r="C412" s="10"/>
      <c r="D412" s="39"/>
      <c r="E412" s="11"/>
      <c r="F412" s="90"/>
    </row>
    <row r="413" spans="1:6" s="14" customFormat="1" ht="29">
      <c r="A413" s="13">
        <v>122</v>
      </c>
      <c r="B413" s="9" t="s">
        <v>174</v>
      </c>
      <c r="C413" s="10" t="s">
        <v>10</v>
      </c>
      <c r="D413" s="39">
        <v>1</v>
      </c>
      <c r="E413" s="11"/>
      <c r="F413" s="90"/>
    </row>
    <row r="414" spans="1:6" s="14" customFormat="1">
      <c r="A414" s="13"/>
      <c r="B414" s="9"/>
      <c r="C414" s="10"/>
      <c r="D414" s="39"/>
      <c r="E414" s="11"/>
      <c r="F414" s="90"/>
    </row>
    <row r="415" spans="1:6" s="14" customFormat="1">
      <c r="A415" s="13"/>
      <c r="B415" s="9" t="s">
        <v>187</v>
      </c>
      <c r="C415" s="10"/>
      <c r="D415" s="39"/>
      <c r="E415" s="11"/>
      <c r="F415" s="90"/>
    </row>
    <row r="416" spans="1:6" s="14" customFormat="1">
      <c r="A416" s="13"/>
      <c r="B416" s="9"/>
      <c r="C416" s="10"/>
      <c r="D416" s="39"/>
      <c r="E416" s="11"/>
      <c r="F416" s="90"/>
    </row>
    <row r="417" spans="1:6" s="14" customFormat="1">
      <c r="A417" s="13"/>
      <c r="B417" s="9" t="s">
        <v>188</v>
      </c>
      <c r="C417" s="10"/>
      <c r="D417" s="39"/>
      <c r="E417" s="11"/>
      <c r="F417" s="90"/>
    </row>
    <row r="418" spans="1:6" s="14" customFormat="1">
      <c r="A418" s="13"/>
      <c r="B418" s="9"/>
      <c r="C418" s="10"/>
      <c r="D418" s="39"/>
      <c r="E418" s="11"/>
      <c r="F418" s="90"/>
    </row>
    <row r="419" spans="1:6" s="14" customFormat="1" ht="29">
      <c r="A419" s="13">
        <v>123</v>
      </c>
      <c r="B419" s="9" t="s">
        <v>174</v>
      </c>
      <c r="C419" s="10" t="s">
        <v>10</v>
      </c>
      <c r="D419" s="39">
        <v>1</v>
      </c>
      <c r="E419" s="11"/>
      <c r="F419" s="90"/>
    </row>
    <row r="420" spans="1:6" s="14" customFormat="1">
      <c r="A420" s="13"/>
      <c r="B420" s="9"/>
      <c r="C420" s="10"/>
      <c r="D420" s="39"/>
      <c r="E420" s="11"/>
      <c r="F420" s="90"/>
    </row>
    <row r="421" spans="1:6" s="14" customFormat="1">
      <c r="A421" s="13"/>
      <c r="B421" s="9" t="s">
        <v>189</v>
      </c>
      <c r="C421" s="10"/>
      <c r="D421" s="39"/>
      <c r="E421" s="11"/>
      <c r="F421" s="90"/>
    </row>
    <row r="422" spans="1:6" s="14" customFormat="1">
      <c r="A422" s="13"/>
      <c r="B422" s="9"/>
      <c r="C422" s="10"/>
      <c r="D422" s="39"/>
      <c r="E422" s="11"/>
      <c r="F422" s="90"/>
    </row>
    <row r="423" spans="1:6" s="14" customFormat="1">
      <c r="A423" s="13"/>
      <c r="B423" s="9" t="s">
        <v>190</v>
      </c>
      <c r="C423" s="10"/>
      <c r="D423" s="39"/>
      <c r="E423" s="11"/>
      <c r="F423" s="90"/>
    </row>
    <row r="424" spans="1:6" s="14" customFormat="1">
      <c r="A424" s="13"/>
      <c r="B424" s="9"/>
      <c r="C424" s="10"/>
      <c r="D424" s="39"/>
      <c r="E424" s="11"/>
      <c r="F424" s="90"/>
    </row>
    <row r="425" spans="1:6" s="14" customFormat="1" ht="29">
      <c r="A425" s="13">
        <v>124</v>
      </c>
      <c r="B425" s="9" t="s">
        <v>174</v>
      </c>
      <c r="C425" s="10" t="s">
        <v>10</v>
      </c>
      <c r="D425" s="39">
        <v>1</v>
      </c>
      <c r="E425" s="11"/>
      <c r="F425" s="90"/>
    </row>
    <row r="426" spans="1:6" s="14" customFormat="1">
      <c r="A426" s="13"/>
      <c r="B426" s="9"/>
      <c r="C426" s="10"/>
      <c r="D426" s="39"/>
      <c r="E426" s="11"/>
      <c r="F426" s="90"/>
    </row>
    <row r="427" spans="1:6" s="14" customFormat="1">
      <c r="A427" s="13"/>
      <c r="B427" s="9" t="s">
        <v>191</v>
      </c>
      <c r="C427" s="10"/>
      <c r="D427" s="39"/>
      <c r="E427" s="11"/>
      <c r="F427" s="90"/>
    </row>
    <row r="428" spans="1:6" s="14" customFormat="1">
      <c r="A428" s="13"/>
      <c r="B428" s="9"/>
      <c r="C428" s="10"/>
      <c r="D428" s="39"/>
      <c r="E428" s="11"/>
      <c r="F428" s="90"/>
    </row>
    <row r="429" spans="1:6" s="14" customFormat="1">
      <c r="A429" s="13"/>
      <c r="B429" s="9" t="s">
        <v>192</v>
      </c>
      <c r="C429" s="10"/>
      <c r="D429" s="39"/>
      <c r="E429" s="11"/>
      <c r="F429" s="90"/>
    </row>
    <row r="430" spans="1:6" s="14" customFormat="1">
      <c r="A430" s="13"/>
      <c r="B430" s="9"/>
      <c r="C430" s="10"/>
      <c r="D430" s="39"/>
      <c r="E430" s="11"/>
      <c r="F430" s="90"/>
    </row>
    <row r="431" spans="1:6" s="14" customFormat="1" ht="29">
      <c r="A431" s="13">
        <v>125</v>
      </c>
      <c r="B431" s="9" t="s">
        <v>174</v>
      </c>
      <c r="C431" s="10" t="s">
        <v>10</v>
      </c>
      <c r="D431" s="39">
        <v>1</v>
      </c>
      <c r="E431" s="11"/>
      <c r="F431" s="90"/>
    </row>
    <row r="432" spans="1:6" s="14" customFormat="1">
      <c r="A432" s="13"/>
      <c r="B432" s="9"/>
      <c r="C432" s="10"/>
      <c r="D432" s="39"/>
      <c r="E432" s="11"/>
      <c r="F432" s="90"/>
    </row>
    <row r="433" spans="1:6" s="14" customFormat="1">
      <c r="A433" s="13"/>
      <c r="B433" s="9" t="s">
        <v>193</v>
      </c>
      <c r="C433" s="10"/>
      <c r="D433" s="39"/>
      <c r="E433" s="11"/>
      <c r="F433" s="90"/>
    </row>
    <row r="434" spans="1:6" s="14" customFormat="1">
      <c r="A434" s="13"/>
      <c r="B434" s="9"/>
      <c r="C434" s="10"/>
      <c r="D434" s="39"/>
      <c r="E434" s="11"/>
      <c r="F434" s="90"/>
    </row>
    <row r="435" spans="1:6" s="14" customFormat="1">
      <c r="A435" s="13"/>
      <c r="B435" s="9" t="s">
        <v>194</v>
      </c>
      <c r="C435" s="10"/>
      <c r="D435" s="39"/>
      <c r="E435" s="11"/>
      <c r="F435" s="90"/>
    </row>
    <row r="436" spans="1:6" s="14" customFormat="1">
      <c r="A436" s="13"/>
      <c r="B436" s="9"/>
      <c r="C436" s="10"/>
      <c r="D436" s="39"/>
      <c r="E436" s="11"/>
      <c r="F436" s="90"/>
    </row>
    <row r="437" spans="1:6" s="14" customFormat="1" ht="29">
      <c r="A437" s="13">
        <v>126</v>
      </c>
      <c r="B437" s="9" t="s">
        <v>174</v>
      </c>
      <c r="C437" s="10" t="s">
        <v>10</v>
      </c>
      <c r="D437" s="39">
        <v>1</v>
      </c>
      <c r="E437" s="11"/>
      <c r="F437" s="90"/>
    </row>
    <row r="438" spans="1:6" s="14" customFormat="1">
      <c r="A438" s="13"/>
      <c r="B438" s="9"/>
      <c r="C438" s="10"/>
      <c r="D438" s="39"/>
      <c r="E438" s="11"/>
      <c r="F438" s="90"/>
    </row>
    <row r="439" spans="1:6" s="14" customFormat="1">
      <c r="A439" s="13"/>
      <c r="B439" s="9" t="s">
        <v>195</v>
      </c>
      <c r="C439" s="10"/>
      <c r="D439" s="39"/>
      <c r="E439" s="11"/>
      <c r="F439" s="90"/>
    </row>
    <row r="440" spans="1:6" s="14" customFormat="1">
      <c r="A440" s="13"/>
      <c r="B440" s="9"/>
      <c r="C440" s="10"/>
      <c r="D440" s="39"/>
      <c r="E440" s="11"/>
      <c r="F440" s="90"/>
    </row>
    <row r="441" spans="1:6" s="14" customFormat="1">
      <c r="A441" s="13"/>
      <c r="B441" s="9" t="s">
        <v>196</v>
      </c>
      <c r="C441" s="10"/>
      <c r="D441" s="39"/>
      <c r="E441" s="11"/>
      <c r="F441" s="90"/>
    </row>
    <row r="442" spans="1:6" s="14" customFormat="1">
      <c r="A442" s="13"/>
      <c r="B442" s="9"/>
      <c r="C442" s="10"/>
      <c r="D442" s="39"/>
      <c r="E442" s="11"/>
      <c r="F442" s="90"/>
    </row>
    <row r="443" spans="1:6" s="14" customFormat="1" ht="29">
      <c r="A443" s="13">
        <v>127</v>
      </c>
      <c r="B443" s="9" t="s">
        <v>174</v>
      </c>
      <c r="C443" s="10" t="s">
        <v>10</v>
      </c>
      <c r="D443" s="39">
        <v>1</v>
      </c>
      <c r="E443" s="11"/>
      <c r="F443" s="90"/>
    </row>
    <row r="444" spans="1:6" s="14" customFormat="1">
      <c r="A444" s="13"/>
      <c r="B444" s="9"/>
      <c r="C444" s="10"/>
      <c r="D444" s="39"/>
      <c r="E444" s="11"/>
      <c r="F444" s="90"/>
    </row>
    <row r="445" spans="1:6" s="14" customFormat="1">
      <c r="A445" s="13"/>
      <c r="B445" s="9" t="s">
        <v>197</v>
      </c>
      <c r="C445" s="10"/>
      <c r="D445" s="39"/>
      <c r="E445" s="11"/>
      <c r="F445" s="90"/>
    </row>
    <row r="446" spans="1:6" s="14" customFormat="1">
      <c r="A446" s="13"/>
      <c r="B446" s="9"/>
      <c r="C446" s="10"/>
      <c r="D446" s="39"/>
      <c r="E446" s="11"/>
      <c r="F446" s="90"/>
    </row>
    <row r="447" spans="1:6" s="14" customFormat="1">
      <c r="A447" s="13"/>
      <c r="B447" s="9" t="s">
        <v>198</v>
      </c>
      <c r="C447" s="10"/>
      <c r="D447" s="39"/>
      <c r="E447" s="11"/>
      <c r="F447" s="90"/>
    </row>
    <row r="448" spans="1:6" s="14" customFormat="1">
      <c r="A448" s="13"/>
      <c r="B448" s="9"/>
      <c r="C448" s="10"/>
      <c r="D448" s="39"/>
      <c r="E448" s="11"/>
      <c r="F448" s="90"/>
    </row>
    <row r="449" spans="1:6" s="14" customFormat="1" ht="29">
      <c r="A449" s="13">
        <v>128</v>
      </c>
      <c r="B449" s="9" t="s">
        <v>174</v>
      </c>
      <c r="C449" s="10" t="s">
        <v>10</v>
      </c>
      <c r="D449" s="39">
        <v>1</v>
      </c>
      <c r="E449" s="11"/>
      <c r="F449" s="90"/>
    </row>
    <row r="450" spans="1:6" s="14" customFormat="1">
      <c r="A450" s="13"/>
      <c r="B450" s="9"/>
      <c r="C450" s="10"/>
      <c r="D450" s="39"/>
      <c r="E450" s="11"/>
      <c r="F450" s="90"/>
    </row>
    <row r="451" spans="1:6" s="14" customFormat="1">
      <c r="A451" s="13"/>
      <c r="B451" s="9" t="s">
        <v>199</v>
      </c>
      <c r="C451" s="10"/>
      <c r="D451" s="39"/>
      <c r="E451" s="11"/>
      <c r="F451" s="90"/>
    </row>
    <row r="452" spans="1:6" s="14" customFormat="1">
      <c r="A452" s="13"/>
      <c r="B452" s="9"/>
      <c r="C452" s="10"/>
      <c r="D452" s="39"/>
      <c r="E452" s="11"/>
      <c r="F452" s="90"/>
    </row>
    <row r="453" spans="1:6" s="14" customFormat="1">
      <c r="A453" s="13"/>
      <c r="B453" s="9" t="s">
        <v>200</v>
      </c>
      <c r="C453" s="10"/>
      <c r="D453" s="39"/>
      <c r="E453" s="11"/>
      <c r="F453" s="90"/>
    </row>
    <row r="454" spans="1:6" s="14" customFormat="1">
      <c r="A454" s="13"/>
      <c r="B454" s="9"/>
      <c r="C454" s="10"/>
      <c r="D454" s="39"/>
      <c r="E454" s="11"/>
      <c r="F454" s="90"/>
    </row>
    <row r="455" spans="1:6" s="14" customFormat="1">
      <c r="A455" s="13">
        <v>129</v>
      </c>
      <c r="B455" s="9" t="s">
        <v>201</v>
      </c>
      <c r="C455" s="10" t="s">
        <v>10</v>
      </c>
      <c r="D455" s="39">
        <v>1</v>
      </c>
      <c r="E455" s="11"/>
      <c r="F455" s="90">
        <f>D455*E455</f>
        <v>0</v>
      </c>
    </row>
    <row r="456" spans="1:6" s="14" customFormat="1">
      <c r="A456" s="13"/>
      <c r="B456" s="9"/>
      <c r="C456" s="10"/>
      <c r="D456" s="39"/>
      <c r="E456" s="11"/>
      <c r="F456" s="90"/>
    </row>
    <row r="457" spans="1:6" s="14" customFormat="1">
      <c r="A457" s="13"/>
      <c r="B457" s="9" t="s">
        <v>202</v>
      </c>
      <c r="C457" s="10"/>
      <c r="D457" s="39"/>
      <c r="E457" s="11"/>
      <c r="F457" s="90"/>
    </row>
    <row r="458" spans="1:6" s="14" customFormat="1">
      <c r="A458" s="13"/>
      <c r="B458" s="9"/>
      <c r="C458" s="10"/>
      <c r="D458" s="39"/>
      <c r="E458" s="11"/>
      <c r="F458" s="90"/>
    </row>
    <row r="459" spans="1:6" s="14" customFormat="1">
      <c r="A459" s="13"/>
      <c r="B459" s="9" t="s">
        <v>203</v>
      </c>
      <c r="C459" s="10"/>
      <c r="D459" s="39"/>
      <c r="E459" s="11"/>
      <c r="F459" s="90"/>
    </row>
    <row r="460" spans="1:6" s="14" customFormat="1">
      <c r="A460" s="13"/>
      <c r="B460" s="9"/>
      <c r="C460" s="10"/>
      <c r="D460" s="39"/>
      <c r="E460" s="11"/>
      <c r="F460" s="90"/>
    </row>
    <row r="461" spans="1:6" s="14" customFormat="1">
      <c r="A461" s="13">
        <v>130</v>
      </c>
      <c r="B461" s="9" t="s">
        <v>204</v>
      </c>
      <c r="C461" s="10" t="s">
        <v>10</v>
      </c>
      <c r="D461" s="39">
        <v>1</v>
      </c>
      <c r="E461" s="11"/>
      <c r="F461" s="90"/>
    </row>
    <row r="462" spans="1:6" s="14" customFormat="1">
      <c r="A462" s="13"/>
      <c r="B462" s="9"/>
      <c r="C462" s="10"/>
      <c r="D462" s="39"/>
      <c r="E462" s="11"/>
      <c r="F462" s="90"/>
    </row>
    <row r="463" spans="1:6" s="14" customFormat="1">
      <c r="A463" s="13"/>
      <c r="B463" s="9"/>
      <c r="C463" s="10"/>
      <c r="D463" s="39"/>
      <c r="E463" s="11"/>
      <c r="F463" s="90"/>
    </row>
    <row r="464" spans="1:6" s="96" customFormat="1">
      <c r="A464" s="92"/>
      <c r="B464" s="26" t="s">
        <v>601</v>
      </c>
      <c r="C464" s="93"/>
      <c r="D464" s="94"/>
      <c r="E464" s="95"/>
      <c r="F464" s="103">
        <f>SUM(F405:F463)</f>
        <v>0</v>
      </c>
    </row>
    <row r="465" spans="1:6" s="96" customFormat="1">
      <c r="A465" s="92"/>
      <c r="B465" s="26" t="s">
        <v>602</v>
      </c>
      <c r="C465" s="93"/>
      <c r="D465" s="94"/>
      <c r="E465" s="95"/>
      <c r="F465" s="104">
        <f>F464</f>
        <v>0</v>
      </c>
    </row>
    <row r="466" spans="1:6" s="96" customFormat="1">
      <c r="A466" s="92"/>
      <c r="B466" s="26"/>
      <c r="C466" s="93"/>
      <c r="D466" s="94"/>
      <c r="E466" s="95"/>
      <c r="F466" s="105"/>
    </row>
    <row r="467" spans="1:6" s="14" customFormat="1">
      <c r="A467" s="13"/>
      <c r="B467" s="9" t="s">
        <v>205</v>
      </c>
      <c r="C467" s="10"/>
      <c r="D467" s="39"/>
      <c r="E467" s="11"/>
      <c r="F467" s="90"/>
    </row>
    <row r="468" spans="1:6" s="14" customFormat="1">
      <c r="A468" s="13"/>
      <c r="B468" s="9"/>
      <c r="C468" s="10"/>
      <c r="D468" s="39"/>
      <c r="E468" s="11"/>
      <c r="F468" s="90"/>
    </row>
    <row r="469" spans="1:6" s="14" customFormat="1" ht="29">
      <c r="A469" s="13"/>
      <c r="B469" s="9" t="s">
        <v>206</v>
      </c>
      <c r="C469" s="10"/>
      <c r="D469" s="39"/>
      <c r="E469" s="11"/>
      <c r="F469" s="90"/>
    </row>
    <row r="470" spans="1:6" s="14" customFormat="1">
      <c r="A470" s="13"/>
      <c r="B470" s="9"/>
      <c r="C470" s="10"/>
      <c r="D470" s="39"/>
      <c r="E470" s="11"/>
      <c r="F470" s="90"/>
    </row>
    <row r="471" spans="1:6" s="14" customFormat="1">
      <c r="A471" s="13">
        <v>131</v>
      </c>
      <c r="B471" s="9" t="s">
        <v>204</v>
      </c>
      <c r="C471" s="10" t="s">
        <v>10</v>
      </c>
      <c r="D471" s="39">
        <v>1</v>
      </c>
      <c r="E471" s="11"/>
      <c r="F471" s="90"/>
    </row>
    <row r="472" spans="1:6" s="14" customFormat="1">
      <c r="A472" s="13"/>
      <c r="B472" s="9"/>
      <c r="C472" s="10"/>
      <c r="D472" s="39"/>
      <c r="E472" s="11"/>
      <c r="F472" s="90"/>
    </row>
    <row r="473" spans="1:6" s="14" customFormat="1">
      <c r="A473" s="13"/>
      <c r="B473" s="9" t="s">
        <v>207</v>
      </c>
      <c r="C473" s="10"/>
      <c r="D473" s="39"/>
      <c r="E473" s="11"/>
      <c r="F473" s="90"/>
    </row>
    <row r="474" spans="1:6" s="14" customFormat="1">
      <c r="A474" s="13"/>
      <c r="B474" s="9"/>
      <c r="C474" s="10"/>
      <c r="D474" s="39"/>
      <c r="E474" s="11"/>
      <c r="F474" s="90"/>
    </row>
    <row r="475" spans="1:6" s="14" customFormat="1" ht="29">
      <c r="A475" s="13"/>
      <c r="B475" s="9" t="s">
        <v>208</v>
      </c>
      <c r="C475" s="10"/>
      <c r="D475" s="39"/>
      <c r="E475" s="11"/>
      <c r="F475" s="90"/>
    </row>
    <row r="476" spans="1:6" s="14" customFormat="1">
      <c r="A476" s="13"/>
      <c r="B476" s="9"/>
      <c r="C476" s="10"/>
      <c r="D476" s="39"/>
      <c r="E476" s="11"/>
      <c r="F476" s="90"/>
    </row>
    <row r="477" spans="1:6" s="14" customFormat="1" ht="29">
      <c r="A477" s="13">
        <v>132</v>
      </c>
      <c r="B477" s="9" t="s">
        <v>174</v>
      </c>
      <c r="C477" s="10" t="s">
        <v>10</v>
      </c>
      <c r="D477" s="39">
        <v>1</v>
      </c>
      <c r="E477" s="11"/>
      <c r="F477" s="90"/>
    </row>
    <row r="478" spans="1:6" s="14" customFormat="1">
      <c r="A478" s="13"/>
      <c r="B478" s="9"/>
      <c r="C478" s="10"/>
      <c r="D478" s="39"/>
      <c r="E478" s="11"/>
      <c r="F478" s="90"/>
    </row>
    <row r="479" spans="1:6" s="14" customFormat="1">
      <c r="A479" s="13"/>
      <c r="B479" s="9" t="s">
        <v>209</v>
      </c>
      <c r="C479" s="10"/>
      <c r="D479" s="39"/>
      <c r="E479" s="11"/>
      <c r="F479" s="90"/>
    </row>
    <row r="480" spans="1:6" s="14" customFormat="1">
      <c r="A480" s="13"/>
      <c r="B480" s="9"/>
      <c r="C480" s="10"/>
      <c r="D480" s="39"/>
      <c r="E480" s="11"/>
      <c r="F480" s="90"/>
    </row>
    <row r="481" spans="1:6" s="14" customFormat="1" ht="29">
      <c r="A481" s="13"/>
      <c r="B481" s="9" t="s">
        <v>210</v>
      </c>
      <c r="C481" s="10"/>
      <c r="D481" s="39"/>
      <c r="E481" s="11"/>
      <c r="F481" s="90"/>
    </row>
    <row r="482" spans="1:6" s="14" customFormat="1">
      <c r="A482" s="13"/>
      <c r="B482" s="9"/>
      <c r="C482" s="10"/>
      <c r="D482" s="39"/>
      <c r="E482" s="11"/>
      <c r="F482" s="90"/>
    </row>
    <row r="483" spans="1:6" s="14" customFormat="1" ht="29">
      <c r="A483" s="13">
        <v>133</v>
      </c>
      <c r="B483" s="9" t="s">
        <v>174</v>
      </c>
      <c r="C483" s="10" t="s">
        <v>10</v>
      </c>
      <c r="D483" s="39">
        <v>1</v>
      </c>
      <c r="E483" s="11"/>
      <c r="F483" s="90"/>
    </row>
    <row r="484" spans="1:6" s="14" customFormat="1">
      <c r="A484" s="13"/>
      <c r="B484" s="9"/>
      <c r="C484" s="10"/>
      <c r="D484" s="39"/>
      <c r="E484" s="11"/>
      <c r="F484" s="90"/>
    </row>
    <row r="485" spans="1:6" s="14" customFormat="1">
      <c r="A485" s="13"/>
      <c r="B485" s="9" t="s">
        <v>211</v>
      </c>
      <c r="C485" s="10"/>
      <c r="D485" s="39"/>
      <c r="E485" s="11"/>
      <c r="F485" s="90"/>
    </row>
    <row r="486" spans="1:6" s="14" customFormat="1">
      <c r="A486" s="13"/>
      <c r="B486" s="9"/>
      <c r="C486" s="10"/>
      <c r="D486" s="39"/>
      <c r="E486" s="11"/>
      <c r="F486" s="90"/>
    </row>
    <row r="487" spans="1:6" s="14" customFormat="1" ht="29">
      <c r="A487" s="13"/>
      <c r="B487" s="9" t="s">
        <v>212</v>
      </c>
      <c r="C487" s="10"/>
      <c r="D487" s="39"/>
      <c r="E487" s="11"/>
      <c r="F487" s="90"/>
    </row>
    <row r="488" spans="1:6" s="14" customFormat="1">
      <c r="A488" s="13"/>
      <c r="B488" s="9"/>
      <c r="C488" s="10"/>
      <c r="D488" s="39"/>
      <c r="E488" s="11"/>
      <c r="F488" s="90"/>
    </row>
    <row r="489" spans="1:6" s="14" customFormat="1" ht="29">
      <c r="A489" s="13">
        <v>134</v>
      </c>
      <c r="B489" s="9" t="s">
        <v>174</v>
      </c>
      <c r="C489" s="10" t="s">
        <v>10</v>
      </c>
      <c r="D489" s="39">
        <v>1</v>
      </c>
      <c r="E489" s="11"/>
      <c r="F489" s="90"/>
    </row>
    <row r="490" spans="1:6" s="14" customFormat="1">
      <c r="A490" s="13"/>
      <c r="B490" s="9"/>
      <c r="C490" s="10"/>
      <c r="D490" s="39"/>
      <c r="E490" s="11"/>
      <c r="F490" s="90"/>
    </row>
    <row r="491" spans="1:6" s="14" customFormat="1">
      <c r="A491" s="13"/>
      <c r="B491" s="9" t="s">
        <v>213</v>
      </c>
      <c r="C491" s="10"/>
      <c r="D491" s="39"/>
      <c r="E491" s="11"/>
      <c r="F491" s="90"/>
    </row>
    <row r="492" spans="1:6" s="14" customFormat="1">
      <c r="A492" s="13"/>
      <c r="B492" s="9"/>
      <c r="C492" s="10"/>
      <c r="D492" s="39"/>
      <c r="E492" s="11"/>
      <c r="F492" s="90"/>
    </row>
    <row r="493" spans="1:6" s="14" customFormat="1">
      <c r="A493" s="13"/>
      <c r="B493" s="9" t="s">
        <v>214</v>
      </c>
      <c r="C493" s="10"/>
      <c r="D493" s="39"/>
      <c r="E493" s="11"/>
      <c r="F493" s="90"/>
    </row>
    <row r="494" spans="1:6" s="14" customFormat="1">
      <c r="A494" s="13"/>
      <c r="B494" s="9"/>
      <c r="C494" s="10"/>
      <c r="D494" s="39"/>
      <c r="E494" s="11"/>
      <c r="F494" s="90"/>
    </row>
    <row r="495" spans="1:6" s="14" customFormat="1">
      <c r="A495" s="13">
        <v>135</v>
      </c>
      <c r="B495" s="9" t="s">
        <v>215</v>
      </c>
      <c r="C495" s="10" t="s">
        <v>10</v>
      </c>
      <c r="D495" s="39">
        <v>1</v>
      </c>
      <c r="E495" s="11"/>
      <c r="F495" s="90"/>
    </row>
    <row r="496" spans="1:6" s="14" customFormat="1">
      <c r="A496" s="13"/>
      <c r="B496" s="9"/>
      <c r="C496" s="10"/>
      <c r="D496" s="39"/>
      <c r="E496" s="11"/>
      <c r="F496" s="90"/>
    </row>
    <row r="497" spans="1:6" s="14" customFormat="1">
      <c r="A497" s="13"/>
      <c r="B497" s="9" t="s">
        <v>216</v>
      </c>
      <c r="C497" s="10"/>
      <c r="D497" s="39"/>
      <c r="E497" s="11"/>
      <c r="F497" s="90"/>
    </row>
    <row r="498" spans="1:6" s="14" customFormat="1">
      <c r="A498" s="13"/>
      <c r="B498" s="9"/>
      <c r="C498" s="10"/>
      <c r="D498" s="39"/>
      <c r="E498" s="11"/>
      <c r="F498" s="90"/>
    </row>
    <row r="499" spans="1:6" s="14" customFormat="1" ht="29">
      <c r="A499" s="13"/>
      <c r="B499" s="9" t="s">
        <v>217</v>
      </c>
      <c r="C499" s="10"/>
      <c r="D499" s="39"/>
      <c r="E499" s="11"/>
      <c r="F499" s="90"/>
    </row>
    <row r="500" spans="1:6" s="14" customFormat="1">
      <c r="A500" s="13"/>
      <c r="B500" s="9"/>
      <c r="C500" s="10"/>
      <c r="D500" s="39"/>
      <c r="E500" s="11"/>
      <c r="F500" s="90"/>
    </row>
    <row r="501" spans="1:6" s="14" customFormat="1" ht="29">
      <c r="A501" s="13">
        <v>136</v>
      </c>
      <c r="B501" s="9" t="s">
        <v>174</v>
      </c>
      <c r="C501" s="10" t="s">
        <v>10</v>
      </c>
      <c r="D501" s="39">
        <v>1</v>
      </c>
      <c r="E501" s="11"/>
      <c r="F501" s="90"/>
    </row>
    <row r="502" spans="1:6" s="14" customFormat="1">
      <c r="A502" s="13"/>
      <c r="B502" s="9"/>
      <c r="C502" s="10"/>
      <c r="D502" s="39"/>
      <c r="E502" s="11"/>
      <c r="F502" s="90"/>
    </row>
    <row r="503" spans="1:6" s="14" customFormat="1">
      <c r="A503" s="13"/>
      <c r="B503" s="9" t="s">
        <v>218</v>
      </c>
      <c r="C503" s="10"/>
      <c r="D503" s="39"/>
      <c r="E503" s="11"/>
      <c r="F503" s="90"/>
    </row>
    <row r="504" spans="1:6" s="14" customFormat="1">
      <c r="A504" s="13"/>
      <c r="B504" s="9"/>
      <c r="C504" s="10"/>
      <c r="D504" s="39"/>
      <c r="E504" s="11"/>
      <c r="F504" s="90"/>
    </row>
    <row r="505" spans="1:6" s="14" customFormat="1" ht="29">
      <c r="A505" s="13"/>
      <c r="B505" s="9" t="s">
        <v>219</v>
      </c>
      <c r="C505" s="10"/>
      <c r="D505" s="39"/>
      <c r="E505" s="11"/>
      <c r="F505" s="90"/>
    </row>
    <row r="506" spans="1:6" s="14" customFormat="1">
      <c r="A506" s="13"/>
      <c r="B506" s="9"/>
      <c r="C506" s="10"/>
      <c r="D506" s="39"/>
      <c r="E506" s="11"/>
      <c r="F506" s="90"/>
    </row>
    <row r="507" spans="1:6" s="14" customFormat="1" ht="29">
      <c r="A507" s="13">
        <v>137</v>
      </c>
      <c r="B507" s="9" t="s">
        <v>174</v>
      </c>
      <c r="C507" s="10" t="s">
        <v>10</v>
      </c>
      <c r="D507" s="39">
        <v>1</v>
      </c>
      <c r="E507" s="11"/>
      <c r="F507" s="90"/>
    </row>
    <row r="508" spans="1:6" s="14" customFormat="1">
      <c r="A508" s="13"/>
      <c r="B508" s="9"/>
      <c r="C508" s="10"/>
      <c r="D508" s="39"/>
      <c r="E508" s="11"/>
      <c r="F508" s="90"/>
    </row>
    <row r="509" spans="1:6" s="14" customFormat="1">
      <c r="A509" s="13"/>
      <c r="B509" s="9" t="s">
        <v>220</v>
      </c>
      <c r="C509" s="10"/>
      <c r="D509" s="39"/>
      <c r="E509" s="11"/>
      <c r="F509" s="90"/>
    </row>
    <row r="510" spans="1:6" s="14" customFormat="1">
      <c r="A510" s="13"/>
      <c r="B510" s="9"/>
      <c r="C510" s="10"/>
      <c r="D510" s="39"/>
      <c r="E510" s="11"/>
      <c r="F510" s="90"/>
    </row>
    <row r="511" spans="1:6" s="14" customFormat="1">
      <c r="A511" s="13"/>
      <c r="B511" s="9" t="s">
        <v>221</v>
      </c>
      <c r="C511" s="10"/>
      <c r="D511" s="39"/>
      <c r="E511" s="11"/>
      <c r="F511" s="90"/>
    </row>
    <row r="512" spans="1:6" s="14" customFormat="1">
      <c r="A512" s="13"/>
      <c r="B512" s="9"/>
      <c r="C512" s="10"/>
      <c r="D512" s="39"/>
      <c r="E512" s="11"/>
      <c r="F512" s="90"/>
    </row>
    <row r="513" spans="1:6" s="14" customFormat="1" ht="29">
      <c r="A513" s="13">
        <v>138</v>
      </c>
      <c r="B513" s="9" t="s">
        <v>174</v>
      </c>
      <c r="C513" s="10" t="s">
        <v>10</v>
      </c>
      <c r="D513" s="39">
        <v>1</v>
      </c>
      <c r="E513" s="11"/>
      <c r="F513" s="90"/>
    </row>
    <row r="514" spans="1:6" s="14" customFormat="1">
      <c r="A514" s="13"/>
      <c r="B514" s="9"/>
      <c r="C514" s="10"/>
      <c r="D514" s="39"/>
      <c r="E514" s="11"/>
      <c r="F514" s="90"/>
    </row>
    <row r="515" spans="1:6" s="14" customFormat="1">
      <c r="A515" s="13"/>
      <c r="B515" s="9" t="s">
        <v>222</v>
      </c>
      <c r="C515" s="10"/>
      <c r="D515" s="39"/>
      <c r="E515" s="11"/>
      <c r="F515" s="90"/>
    </row>
    <row r="516" spans="1:6" s="14" customFormat="1">
      <c r="A516" s="13"/>
      <c r="B516" s="9"/>
      <c r="C516" s="10"/>
      <c r="D516" s="39"/>
      <c r="E516" s="11"/>
      <c r="F516" s="90"/>
    </row>
    <row r="517" spans="1:6" s="14" customFormat="1">
      <c r="A517" s="13"/>
      <c r="B517" s="9"/>
      <c r="C517" s="10"/>
      <c r="D517" s="39"/>
      <c r="E517" s="11"/>
      <c r="F517" s="90"/>
    </row>
    <row r="518" spans="1:6" s="96" customFormat="1">
      <c r="A518" s="92"/>
      <c r="B518" s="26" t="s">
        <v>601</v>
      </c>
      <c r="C518" s="93"/>
      <c r="D518" s="94"/>
      <c r="E518" s="95"/>
      <c r="F518" s="103">
        <f>SUM(F465:F517)</f>
        <v>0</v>
      </c>
    </row>
    <row r="519" spans="1:6" s="96" customFormat="1">
      <c r="A519" s="92"/>
      <c r="B519" s="26" t="s">
        <v>602</v>
      </c>
      <c r="C519" s="93"/>
      <c r="D519" s="94"/>
      <c r="E519" s="95"/>
      <c r="F519" s="104">
        <f>F518</f>
        <v>0</v>
      </c>
    </row>
    <row r="520" spans="1:6" s="96" customFormat="1">
      <c r="A520" s="92"/>
      <c r="B520" s="26"/>
      <c r="C520" s="93"/>
      <c r="D520" s="94"/>
      <c r="E520" s="95"/>
      <c r="F520" s="105"/>
    </row>
    <row r="521" spans="1:6" s="14" customFormat="1">
      <c r="A521" s="13"/>
      <c r="B521" s="9" t="s">
        <v>223</v>
      </c>
      <c r="C521" s="10"/>
      <c r="D521" s="39"/>
      <c r="E521" s="11"/>
      <c r="F521" s="90"/>
    </row>
    <row r="522" spans="1:6" s="14" customFormat="1">
      <c r="A522" s="13"/>
      <c r="B522" s="9"/>
      <c r="C522" s="10"/>
      <c r="D522" s="39"/>
      <c r="E522" s="11"/>
      <c r="F522" s="90"/>
    </row>
    <row r="523" spans="1:6" s="14" customFormat="1">
      <c r="A523" s="13">
        <v>139</v>
      </c>
      <c r="B523" s="9" t="s">
        <v>204</v>
      </c>
      <c r="C523" s="10" t="s">
        <v>10</v>
      </c>
      <c r="D523" s="39">
        <v>1</v>
      </c>
      <c r="E523" s="11"/>
      <c r="F523" s="90"/>
    </row>
    <row r="524" spans="1:6" s="14" customFormat="1">
      <c r="A524" s="13"/>
      <c r="B524" s="9"/>
      <c r="C524" s="10"/>
      <c r="D524" s="39"/>
      <c r="E524" s="11"/>
      <c r="F524" s="90"/>
    </row>
    <row r="525" spans="1:6" s="14" customFormat="1">
      <c r="A525" s="13"/>
      <c r="B525" s="9" t="s">
        <v>224</v>
      </c>
      <c r="C525" s="10"/>
      <c r="D525" s="39"/>
      <c r="E525" s="11"/>
      <c r="F525" s="90"/>
    </row>
    <row r="526" spans="1:6" s="14" customFormat="1">
      <c r="A526" s="13"/>
      <c r="B526" s="9"/>
      <c r="C526" s="10"/>
      <c r="D526" s="39"/>
      <c r="E526" s="11"/>
      <c r="F526" s="90"/>
    </row>
    <row r="527" spans="1:6" s="14" customFormat="1">
      <c r="A527" s="13"/>
      <c r="B527" s="9" t="s">
        <v>225</v>
      </c>
      <c r="C527" s="10"/>
      <c r="D527" s="39"/>
      <c r="E527" s="11"/>
      <c r="F527" s="90"/>
    </row>
    <row r="528" spans="1:6" s="14" customFormat="1">
      <c r="A528" s="13"/>
      <c r="B528" s="9"/>
      <c r="C528" s="10"/>
      <c r="D528" s="39"/>
      <c r="E528" s="11"/>
      <c r="F528" s="90"/>
    </row>
    <row r="529" spans="1:6" s="14" customFormat="1" ht="29">
      <c r="A529" s="13">
        <v>140</v>
      </c>
      <c r="B529" s="9" t="s">
        <v>174</v>
      </c>
      <c r="C529" s="10" t="s">
        <v>10</v>
      </c>
      <c r="D529" s="39">
        <v>1</v>
      </c>
      <c r="E529" s="11"/>
      <c r="F529" s="90"/>
    </row>
    <row r="530" spans="1:6" s="14" customFormat="1">
      <c r="A530" s="13"/>
      <c r="B530" s="9"/>
      <c r="C530" s="10"/>
      <c r="D530" s="39"/>
      <c r="E530" s="11"/>
      <c r="F530" s="90"/>
    </row>
    <row r="531" spans="1:6" s="14" customFormat="1">
      <c r="A531" s="13"/>
      <c r="B531" s="9" t="s">
        <v>226</v>
      </c>
      <c r="C531" s="10"/>
      <c r="D531" s="39"/>
      <c r="E531" s="11"/>
      <c r="F531" s="90"/>
    </row>
    <row r="532" spans="1:6" s="14" customFormat="1">
      <c r="A532" s="13"/>
      <c r="B532" s="9"/>
      <c r="C532" s="10"/>
      <c r="D532" s="39"/>
      <c r="E532" s="11"/>
      <c r="F532" s="90"/>
    </row>
    <row r="533" spans="1:6" s="14" customFormat="1" ht="29">
      <c r="A533" s="13"/>
      <c r="B533" s="9" t="s">
        <v>227</v>
      </c>
      <c r="C533" s="10"/>
      <c r="D533" s="39"/>
      <c r="E533" s="11"/>
      <c r="F533" s="90"/>
    </row>
    <row r="534" spans="1:6" s="14" customFormat="1">
      <c r="A534" s="13"/>
      <c r="B534" s="9"/>
      <c r="C534" s="10"/>
      <c r="D534" s="39"/>
      <c r="E534" s="11"/>
      <c r="F534" s="90"/>
    </row>
    <row r="535" spans="1:6" s="14" customFormat="1">
      <c r="A535" s="13">
        <v>141</v>
      </c>
      <c r="B535" s="9" t="s">
        <v>204</v>
      </c>
      <c r="C535" s="10" t="s">
        <v>10</v>
      </c>
      <c r="D535" s="39">
        <v>1</v>
      </c>
      <c r="E535" s="11"/>
      <c r="F535" s="90"/>
    </row>
    <row r="536" spans="1:6" s="14" customFormat="1">
      <c r="A536" s="13"/>
      <c r="B536" s="9"/>
      <c r="C536" s="10"/>
      <c r="D536" s="39"/>
      <c r="E536" s="11"/>
      <c r="F536" s="90"/>
    </row>
    <row r="537" spans="1:6" s="14" customFormat="1">
      <c r="A537" s="13"/>
      <c r="B537" s="9" t="s">
        <v>228</v>
      </c>
      <c r="C537" s="10"/>
      <c r="D537" s="39"/>
      <c r="E537" s="11"/>
      <c r="F537" s="90"/>
    </row>
    <row r="538" spans="1:6" s="14" customFormat="1">
      <c r="A538" s="13"/>
      <c r="B538" s="9"/>
      <c r="C538" s="10"/>
      <c r="D538" s="39"/>
      <c r="E538" s="11"/>
      <c r="F538" s="90"/>
    </row>
    <row r="539" spans="1:6" s="14" customFormat="1">
      <c r="A539" s="13"/>
      <c r="B539" s="9" t="s">
        <v>229</v>
      </c>
      <c r="C539" s="10"/>
      <c r="D539" s="39"/>
      <c r="E539" s="11"/>
      <c r="F539" s="90"/>
    </row>
    <row r="540" spans="1:6" s="14" customFormat="1">
      <c r="A540" s="13"/>
      <c r="B540" s="9"/>
      <c r="C540" s="10"/>
      <c r="D540" s="39"/>
      <c r="E540" s="11"/>
      <c r="F540" s="90"/>
    </row>
    <row r="541" spans="1:6" s="14" customFormat="1" ht="29">
      <c r="A541" s="13">
        <v>142</v>
      </c>
      <c r="B541" s="9" t="s">
        <v>174</v>
      </c>
      <c r="C541" s="10" t="s">
        <v>10</v>
      </c>
      <c r="D541" s="39">
        <v>1</v>
      </c>
      <c r="E541" s="11"/>
      <c r="F541" s="90"/>
    </row>
    <row r="542" spans="1:6" s="14" customFormat="1">
      <c r="A542" s="13"/>
      <c r="B542" s="9"/>
      <c r="C542" s="10"/>
      <c r="D542" s="39"/>
      <c r="E542" s="11"/>
      <c r="F542" s="90"/>
    </row>
    <row r="543" spans="1:6" s="14" customFormat="1">
      <c r="A543" s="13"/>
      <c r="B543" s="9" t="s">
        <v>230</v>
      </c>
      <c r="C543" s="10"/>
      <c r="D543" s="39"/>
      <c r="E543" s="11"/>
      <c r="F543" s="90"/>
    </row>
    <row r="544" spans="1:6" s="14" customFormat="1">
      <c r="A544" s="13"/>
      <c r="B544" s="9"/>
      <c r="C544" s="10"/>
      <c r="D544" s="39"/>
      <c r="E544" s="11"/>
      <c r="F544" s="90"/>
    </row>
    <row r="545" spans="1:6" s="14" customFormat="1">
      <c r="A545" s="13"/>
      <c r="B545" s="9"/>
      <c r="C545" s="10"/>
      <c r="D545" s="39"/>
      <c r="E545" s="11"/>
      <c r="F545" s="90"/>
    </row>
    <row r="546" spans="1:6" s="14" customFormat="1" ht="29">
      <c r="A546" s="13">
        <v>143</v>
      </c>
      <c r="B546" s="9" t="s">
        <v>174</v>
      </c>
      <c r="C546" s="10" t="s">
        <v>10</v>
      </c>
      <c r="D546" s="39">
        <v>1</v>
      </c>
      <c r="E546" s="11"/>
      <c r="F546" s="90"/>
    </row>
    <row r="547" spans="1:6" s="14" customFormat="1">
      <c r="A547" s="13"/>
      <c r="B547" s="9"/>
      <c r="C547" s="10"/>
      <c r="D547" s="39"/>
      <c r="E547" s="11"/>
      <c r="F547" s="90"/>
    </row>
    <row r="548" spans="1:6" s="14" customFormat="1">
      <c r="A548" s="13"/>
      <c r="B548" s="9" t="s">
        <v>231</v>
      </c>
      <c r="C548" s="10"/>
      <c r="D548" s="39"/>
      <c r="E548" s="11"/>
      <c r="F548" s="90"/>
    </row>
    <row r="549" spans="1:6" s="14" customFormat="1">
      <c r="A549" s="13"/>
      <c r="B549" s="9"/>
      <c r="C549" s="10"/>
      <c r="D549" s="39"/>
      <c r="E549" s="11"/>
      <c r="F549" s="90"/>
    </row>
    <row r="550" spans="1:6" s="14" customFormat="1" ht="43.5">
      <c r="A550" s="13"/>
      <c r="B550" s="9" t="s">
        <v>232</v>
      </c>
      <c r="C550" s="10"/>
      <c r="D550" s="39"/>
      <c r="E550" s="11"/>
      <c r="F550" s="90"/>
    </row>
    <row r="551" spans="1:6" s="14" customFormat="1">
      <c r="A551" s="13"/>
      <c r="B551" s="9"/>
      <c r="C551" s="10"/>
      <c r="D551" s="39"/>
      <c r="E551" s="11"/>
      <c r="F551" s="90"/>
    </row>
    <row r="552" spans="1:6" s="14" customFormat="1" ht="29">
      <c r="A552" s="13">
        <v>144</v>
      </c>
      <c r="B552" s="9" t="s">
        <v>174</v>
      </c>
      <c r="C552" s="10" t="s">
        <v>10</v>
      </c>
      <c r="D552" s="39">
        <v>1</v>
      </c>
      <c r="E552" s="11"/>
      <c r="F552" s="90"/>
    </row>
    <row r="553" spans="1:6" s="14" customFormat="1">
      <c r="A553" s="13"/>
      <c r="B553" s="9"/>
      <c r="C553" s="10"/>
      <c r="D553" s="39"/>
      <c r="E553" s="11"/>
      <c r="F553" s="90"/>
    </row>
    <row r="554" spans="1:6" s="14" customFormat="1">
      <c r="A554" s="13"/>
      <c r="B554" s="9" t="s">
        <v>233</v>
      </c>
      <c r="C554" s="10"/>
      <c r="D554" s="39"/>
      <c r="E554" s="11"/>
      <c r="F554" s="90"/>
    </row>
    <row r="555" spans="1:6" s="14" customFormat="1">
      <c r="A555" s="13"/>
      <c r="B555" s="9"/>
      <c r="C555" s="10"/>
      <c r="D555" s="39"/>
      <c r="E555" s="11"/>
      <c r="F555" s="90"/>
    </row>
    <row r="556" spans="1:6" s="14" customFormat="1">
      <c r="A556" s="13"/>
      <c r="B556" s="9"/>
      <c r="C556" s="10"/>
      <c r="D556" s="39"/>
      <c r="E556" s="11"/>
      <c r="F556" s="90"/>
    </row>
    <row r="557" spans="1:6" s="14" customFormat="1">
      <c r="A557" s="13">
        <v>145</v>
      </c>
      <c r="B557" s="9" t="s">
        <v>201</v>
      </c>
      <c r="C557" s="10" t="s">
        <v>10</v>
      </c>
      <c r="D557" s="39">
        <v>1</v>
      </c>
      <c r="E557" s="11"/>
      <c r="F557" s="90"/>
    </row>
    <row r="558" spans="1:6" s="14" customFormat="1">
      <c r="A558" s="13"/>
      <c r="B558" s="9"/>
      <c r="C558" s="10"/>
      <c r="D558" s="39"/>
      <c r="E558" s="11"/>
      <c r="F558" s="90"/>
    </row>
    <row r="559" spans="1:6" s="14" customFormat="1">
      <c r="A559" s="13"/>
      <c r="B559" s="9" t="s">
        <v>234</v>
      </c>
      <c r="C559" s="10"/>
      <c r="D559" s="39"/>
      <c r="E559" s="11"/>
      <c r="F559" s="90"/>
    </row>
    <row r="560" spans="1:6" s="14" customFormat="1">
      <c r="A560" s="13"/>
      <c r="B560" s="9"/>
      <c r="C560" s="10"/>
      <c r="D560" s="39"/>
      <c r="E560" s="11"/>
      <c r="F560" s="90"/>
    </row>
    <row r="561" spans="1:6" s="14" customFormat="1">
      <c r="A561" s="13"/>
      <c r="B561" s="9"/>
      <c r="C561" s="10"/>
      <c r="D561" s="39"/>
      <c r="E561" s="11"/>
      <c r="F561" s="90"/>
    </row>
    <row r="562" spans="1:6" s="14" customFormat="1" ht="29">
      <c r="A562" s="13">
        <v>146</v>
      </c>
      <c r="B562" s="9" t="s">
        <v>174</v>
      </c>
      <c r="C562" s="10" t="s">
        <v>10</v>
      </c>
      <c r="D562" s="39">
        <v>1</v>
      </c>
      <c r="E562" s="11"/>
      <c r="F562" s="90"/>
    </row>
    <row r="563" spans="1:6" s="14" customFormat="1">
      <c r="A563" s="13"/>
      <c r="B563" s="9"/>
      <c r="C563" s="10"/>
      <c r="D563" s="39"/>
      <c r="E563" s="11"/>
      <c r="F563" s="90"/>
    </row>
    <row r="564" spans="1:6" s="14" customFormat="1">
      <c r="A564" s="13"/>
      <c r="B564" s="9" t="s">
        <v>235</v>
      </c>
      <c r="C564" s="10"/>
      <c r="D564" s="39"/>
      <c r="E564" s="11"/>
      <c r="F564" s="90"/>
    </row>
    <row r="565" spans="1:6" s="14" customFormat="1">
      <c r="A565" s="13"/>
      <c r="B565" s="9"/>
      <c r="C565" s="10"/>
      <c r="D565" s="39"/>
      <c r="E565" s="11"/>
      <c r="F565" s="90"/>
    </row>
    <row r="566" spans="1:6" s="14" customFormat="1">
      <c r="A566" s="13"/>
      <c r="B566" s="9"/>
      <c r="C566" s="10"/>
      <c r="D566" s="39"/>
      <c r="E566" s="11"/>
      <c r="F566" s="90"/>
    </row>
    <row r="567" spans="1:6" s="14" customFormat="1" ht="29">
      <c r="A567" s="13">
        <v>147</v>
      </c>
      <c r="B567" s="9" t="s">
        <v>174</v>
      </c>
      <c r="C567" s="10" t="s">
        <v>10</v>
      </c>
      <c r="D567" s="39">
        <v>1</v>
      </c>
      <c r="E567" s="11"/>
      <c r="F567" s="90"/>
    </row>
    <row r="568" spans="1:6" s="14" customFormat="1">
      <c r="A568" s="13"/>
      <c r="B568" s="9"/>
      <c r="C568" s="10"/>
      <c r="D568" s="39"/>
      <c r="E568" s="11"/>
      <c r="F568" s="90"/>
    </row>
    <row r="569" spans="1:6" s="14" customFormat="1">
      <c r="A569" s="13"/>
      <c r="B569" s="9" t="s">
        <v>236</v>
      </c>
      <c r="C569" s="10"/>
      <c r="D569" s="39"/>
      <c r="E569" s="11"/>
      <c r="F569" s="90"/>
    </row>
    <row r="570" spans="1:6" s="14" customFormat="1">
      <c r="A570" s="13"/>
      <c r="B570" s="9"/>
      <c r="C570" s="10"/>
      <c r="D570" s="39"/>
      <c r="E570" s="11"/>
      <c r="F570" s="90"/>
    </row>
    <row r="571" spans="1:6" s="14" customFormat="1">
      <c r="A571" s="13"/>
      <c r="B571" s="9"/>
      <c r="C571" s="10"/>
      <c r="D571" s="39"/>
      <c r="E571" s="11"/>
      <c r="F571" s="90"/>
    </row>
    <row r="572" spans="1:6" s="14" customFormat="1">
      <c r="A572" s="13">
        <v>148</v>
      </c>
      <c r="B572" s="9" t="s">
        <v>204</v>
      </c>
      <c r="C572" s="10" t="s">
        <v>10</v>
      </c>
      <c r="D572" s="39">
        <v>1</v>
      </c>
      <c r="E572" s="11"/>
      <c r="F572" s="90"/>
    </row>
    <row r="573" spans="1:6" s="14" customFormat="1">
      <c r="A573" s="13"/>
      <c r="B573" s="9"/>
      <c r="C573" s="10"/>
      <c r="D573" s="39"/>
      <c r="E573" s="11"/>
      <c r="F573" s="90"/>
    </row>
    <row r="574" spans="1:6" s="14" customFormat="1">
      <c r="A574" s="13"/>
      <c r="B574" s="9"/>
      <c r="C574" s="10"/>
      <c r="D574" s="39"/>
      <c r="E574" s="11"/>
      <c r="F574" s="90"/>
    </row>
    <row r="575" spans="1:6" s="96" customFormat="1">
      <c r="A575" s="92"/>
      <c r="B575" s="26" t="s">
        <v>601</v>
      </c>
      <c r="C575" s="93"/>
      <c r="D575" s="94"/>
      <c r="E575" s="95"/>
      <c r="F575" s="103">
        <f>SUM(F519:F574)</f>
        <v>0</v>
      </c>
    </row>
    <row r="576" spans="1:6" s="96" customFormat="1">
      <c r="A576" s="92"/>
      <c r="B576" s="26" t="s">
        <v>602</v>
      </c>
      <c r="C576" s="93"/>
      <c r="D576" s="94"/>
      <c r="E576" s="95"/>
      <c r="F576" s="104">
        <f>F575</f>
        <v>0</v>
      </c>
    </row>
    <row r="577" spans="1:6" s="96" customFormat="1">
      <c r="A577" s="92"/>
      <c r="B577" s="26"/>
      <c r="C577" s="93"/>
      <c r="D577" s="94"/>
      <c r="E577" s="95"/>
      <c r="F577" s="105"/>
    </row>
    <row r="578" spans="1:6" s="14" customFormat="1">
      <c r="A578" s="13"/>
      <c r="B578" s="9" t="s">
        <v>237</v>
      </c>
      <c r="C578" s="10"/>
      <c r="D578" s="39"/>
      <c r="E578" s="11"/>
      <c r="F578" s="90"/>
    </row>
    <row r="579" spans="1:6" s="14" customFormat="1">
      <c r="A579" s="13"/>
      <c r="B579" s="9"/>
      <c r="C579" s="10"/>
      <c r="D579" s="39"/>
      <c r="E579" s="11"/>
      <c r="F579" s="90"/>
    </row>
    <row r="580" spans="1:6" s="14" customFormat="1">
      <c r="A580" s="13"/>
      <c r="B580" s="9"/>
      <c r="C580" s="10"/>
      <c r="D580" s="39"/>
      <c r="E580" s="11"/>
      <c r="F580" s="90"/>
    </row>
    <row r="581" spans="1:6" s="14" customFormat="1" ht="29">
      <c r="A581" s="13">
        <v>149</v>
      </c>
      <c r="B581" s="9" t="s">
        <v>174</v>
      </c>
      <c r="C581" s="10" t="s">
        <v>10</v>
      </c>
      <c r="D581" s="39">
        <v>1</v>
      </c>
      <c r="E581" s="11"/>
      <c r="F581" s="90"/>
    </row>
    <row r="582" spans="1:6" s="14" customFormat="1">
      <c r="A582" s="13"/>
      <c r="B582" s="9"/>
      <c r="C582" s="10"/>
      <c r="D582" s="39"/>
      <c r="E582" s="11"/>
      <c r="F582" s="90"/>
    </row>
    <row r="583" spans="1:6" s="14" customFormat="1">
      <c r="A583" s="13"/>
      <c r="B583" s="9" t="s">
        <v>238</v>
      </c>
      <c r="C583" s="10"/>
      <c r="D583" s="39"/>
      <c r="E583" s="11"/>
      <c r="F583" s="90"/>
    </row>
    <row r="584" spans="1:6" s="14" customFormat="1">
      <c r="A584" s="13"/>
      <c r="B584" s="9"/>
      <c r="C584" s="10"/>
      <c r="D584" s="39"/>
      <c r="E584" s="11"/>
      <c r="F584" s="90"/>
    </row>
    <row r="585" spans="1:6" s="14" customFormat="1">
      <c r="A585" s="13"/>
      <c r="B585" s="9"/>
      <c r="C585" s="10"/>
      <c r="D585" s="39"/>
      <c r="E585" s="11"/>
      <c r="F585" s="90"/>
    </row>
    <row r="586" spans="1:6" s="14" customFormat="1" ht="29">
      <c r="A586" s="13">
        <v>150</v>
      </c>
      <c r="B586" s="9" t="s">
        <v>239</v>
      </c>
      <c r="C586" s="10" t="s">
        <v>10</v>
      </c>
      <c r="D586" s="39">
        <v>1</v>
      </c>
      <c r="E586" s="11"/>
      <c r="F586" s="90"/>
    </row>
    <row r="587" spans="1:6" s="14" customFormat="1">
      <c r="A587" s="13"/>
      <c r="B587" s="9"/>
      <c r="C587" s="10"/>
      <c r="D587" s="39"/>
      <c r="E587" s="11"/>
      <c r="F587" s="90"/>
    </row>
    <row r="588" spans="1:6" s="14" customFormat="1">
      <c r="A588" s="13"/>
      <c r="B588" s="9" t="s">
        <v>240</v>
      </c>
      <c r="C588" s="10"/>
      <c r="D588" s="39"/>
      <c r="E588" s="11"/>
      <c r="F588" s="90"/>
    </row>
    <row r="589" spans="1:6" s="14" customFormat="1">
      <c r="A589" s="13"/>
      <c r="B589" s="9"/>
      <c r="C589" s="10"/>
      <c r="D589" s="39"/>
      <c r="E589" s="11"/>
      <c r="F589" s="90"/>
    </row>
    <row r="590" spans="1:6" s="14" customFormat="1">
      <c r="A590" s="13"/>
      <c r="B590" s="9"/>
      <c r="C590" s="10"/>
      <c r="D590" s="39"/>
      <c r="E590" s="11"/>
      <c r="F590" s="90"/>
    </row>
    <row r="591" spans="1:6" s="14" customFormat="1">
      <c r="A591" s="13">
        <v>151</v>
      </c>
      <c r="B591" s="9" t="s">
        <v>204</v>
      </c>
      <c r="C591" s="10" t="s">
        <v>10</v>
      </c>
      <c r="D591" s="39">
        <v>1</v>
      </c>
      <c r="E591" s="11"/>
      <c r="F591" s="90"/>
    </row>
    <row r="592" spans="1:6" s="14" customFormat="1">
      <c r="A592" s="13"/>
      <c r="B592" s="9"/>
      <c r="C592" s="10"/>
      <c r="D592" s="39"/>
      <c r="E592" s="11"/>
      <c r="F592" s="90"/>
    </row>
    <row r="593" spans="1:6" s="14" customFormat="1">
      <c r="A593" s="13"/>
      <c r="B593" s="9" t="s">
        <v>241</v>
      </c>
      <c r="C593" s="10"/>
      <c r="D593" s="39"/>
      <c r="E593" s="11"/>
      <c r="F593" s="90"/>
    </row>
    <row r="594" spans="1:6" s="14" customFormat="1">
      <c r="A594" s="13"/>
      <c r="B594" s="9"/>
      <c r="C594" s="10"/>
      <c r="D594" s="39"/>
      <c r="E594" s="11"/>
      <c r="F594" s="90"/>
    </row>
    <row r="595" spans="1:6" s="14" customFormat="1" ht="58">
      <c r="A595" s="13"/>
      <c r="B595" s="9" t="s">
        <v>242</v>
      </c>
      <c r="C595" s="10"/>
      <c r="D595" s="39"/>
      <c r="E595" s="11"/>
      <c r="F595" s="90"/>
    </row>
    <row r="596" spans="1:6" s="14" customFormat="1">
      <c r="A596" s="13"/>
      <c r="B596" s="9"/>
      <c r="C596" s="10"/>
      <c r="D596" s="39"/>
      <c r="E596" s="11"/>
      <c r="F596" s="90"/>
    </row>
    <row r="597" spans="1:6" s="14" customFormat="1" ht="29">
      <c r="A597" s="13">
        <v>152</v>
      </c>
      <c r="B597" s="9" t="s">
        <v>174</v>
      </c>
      <c r="C597" s="10" t="s">
        <v>10</v>
      </c>
      <c r="D597" s="39">
        <v>1</v>
      </c>
      <c r="E597" s="11"/>
      <c r="F597" s="90"/>
    </row>
    <row r="598" spans="1:6" s="14" customFormat="1">
      <c r="A598" s="13"/>
      <c r="B598" s="9"/>
      <c r="C598" s="10"/>
      <c r="D598" s="39"/>
      <c r="E598" s="11"/>
      <c r="F598" s="90"/>
    </row>
    <row r="599" spans="1:6" s="14" customFormat="1">
      <c r="A599" s="13"/>
      <c r="B599" s="9" t="s">
        <v>243</v>
      </c>
      <c r="C599" s="10"/>
      <c r="D599" s="39"/>
      <c r="E599" s="11"/>
      <c r="F599" s="90"/>
    </row>
    <row r="600" spans="1:6" s="14" customFormat="1">
      <c r="A600" s="13"/>
      <c r="B600" s="9"/>
      <c r="C600" s="10"/>
      <c r="D600" s="39"/>
      <c r="E600" s="11"/>
      <c r="F600" s="90"/>
    </row>
    <row r="601" spans="1:6" s="14" customFormat="1" ht="72.5">
      <c r="A601" s="13"/>
      <c r="B601" s="9" t="s">
        <v>604</v>
      </c>
      <c r="C601" s="10"/>
      <c r="D601" s="39"/>
      <c r="E601" s="11"/>
      <c r="F601" s="90"/>
    </row>
    <row r="602" spans="1:6" s="14" customFormat="1">
      <c r="A602" s="13"/>
      <c r="B602" s="9"/>
      <c r="C602" s="10"/>
      <c r="D602" s="39"/>
      <c r="E602" s="11"/>
      <c r="F602" s="90"/>
    </row>
    <row r="603" spans="1:6" s="14" customFormat="1" ht="29">
      <c r="A603" s="13">
        <v>153</v>
      </c>
      <c r="B603" s="9" t="s">
        <v>174</v>
      </c>
      <c r="C603" s="10" t="s">
        <v>10</v>
      </c>
      <c r="D603" s="39">
        <v>1</v>
      </c>
      <c r="E603" s="11"/>
      <c r="F603" s="90"/>
    </row>
    <row r="604" spans="1:6" s="14" customFormat="1">
      <c r="A604" s="13"/>
      <c r="B604" s="9"/>
      <c r="C604" s="10"/>
      <c r="D604" s="39"/>
      <c r="E604" s="11"/>
      <c r="F604" s="90"/>
    </row>
    <row r="605" spans="1:6" s="14" customFormat="1" ht="29">
      <c r="A605" s="13">
        <v>154</v>
      </c>
      <c r="B605" s="9" t="s">
        <v>174</v>
      </c>
      <c r="C605" s="10" t="s">
        <v>10</v>
      </c>
      <c r="D605" s="39">
        <v>1</v>
      </c>
      <c r="E605" s="11"/>
      <c r="F605" s="90"/>
    </row>
    <row r="606" spans="1:6" s="14" customFormat="1">
      <c r="A606" s="13"/>
      <c r="B606" s="9"/>
      <c r="C606" s="10"/>
      <c r="D606" s="39"/>
      <c r="E606" s="11"/>
      <c r="F606" s="90"/>
    </row>
    <row r="607" spans="1:6" s="14" customFormat="1">
      <c r="A607" s="13"/>
      <c r="B607" s="9"/>
      <c r="C607" s="10"/>
      <c r="D607" s="39"/>
      <c r="E607" s="11"/>
      <c r="F607" s="90"/>
    </row>
    <row r="608" spans="1:6" s="14" customFormat="1">
      <c r="A608" s="13"/>
      <c r="B608" s="9"/>
      <c r="C608" s="10"/>
      <c r="D608" s="39"/>
      <c r="E608" s="11"/>
      <c r="F608" s="90"/>
    </row>
    <row r="609" spans="1:6" s="14" customFormat="1">
      <c r="A609" s="13"/>
      <c r="B609" s="9"/>
      <c r="C609" s="10"/>
      <c r="D609" s="39"/>
      <c r="E609" s="11"/>
      <c r="F609" s="90"/>
    </row>
    <row r="610" spans="1:6" s="14" customFormat="1">
      <c r="A610" s="13"/>
      <c r="B610" s="9"/>
      <c r="C610" s="10"/>
      <c r="D610" s="39"/>
      <c r="E610" s="11"/>
      <c r="F610" s="90"/>
    </row>
    <row r="611" spans="1:6" s="14" customFormat="1">
      <c r="A611" s="13"/>
      <c r="B611" s="9"/>
      <c r="C611" s="10"/>
      <c r="D611" s="39"/>
      <c r="E611" s="11"/>
      <c r="F611" s="90"/>
    </row>
    <row r="612" spans="1:6" s="14" customFormat="1">
      <c r="A612" s="13"/>
      <c r="B612" s="9"/>
      <c r="C612" s="10"/>
      <c r="D612" s="39"/>
      <c r="E612" s="11"/>
      <c r="F612" s="90"/>
    </row>
    <row r="613" spans="1:6" s="14" customFormat="1" ht="15" thickBot="1">
      <c r="A613" s="15"/>
      <c r="B613" s="16" t="s">
        <v>244</v>
      </c>
      <c r="C613" s="17"/>
      <c r="D613" s="40"/>
      <c r="E613" s="18"/>
      <c r="F613" s="106">
        <f>SUM(F576:F612)</f>
        <v>0</v>
      </c>
    </row>
    <row r="614" spans="1:6" ht="15" thickTop="1"/>
    <row r="3858" spans="7:10">
      <c r="G3858" s="22" t="e">
        <f>#REF!-#REF!</f>
        <v>#REF!</v>
      </c>
      <c r="H3858" s="22" t="e">
        <f>G3858*#REF!</f>
        <v>#REF!</v>
      </c>
      <c r="I3858" s="22" t="e">
        <f>#REF!*#REF!</f>
        <v>#REF!</v>
      </c>
      <c r="J3858" s="22" t="e">
        <f t="shared" ref="J3858" si="0">H3858-I3858</f>
        <v>#REF!</v>
      </c>
    </row>
  </sheetData>
  <conditionalFormatting sqref="E6:F613 F10:F615">
    <cfRule type="cellIs" dxfId="11" priority="2" operator="equal">
      <formula>0</formula>
    </cfRule>
  </conditionalFormatting>
  <pageMargins left="0.70866141732283472" right="0.70866141732283472" top="0.74803149606299213" bottom="0.74803149606299213" header="0.31496062992125984" footer="0.31496062992125984"/>
  <pageSetup paperSize="9" scale="67" orientation="portrait" useFirstPageNumber="1" r:id="rId1"/>
  <headerFooter>
    <oddFooter>&amp;LSECTION NO.1: PRELIMINARIES AND GENERAL&amp;C&amp;P</oddFooter>
  </headerFooter>
  <rowBreaks count="11" manualBreakCount="11">
    <brk id="52" max="5" man="1"/>
    <brk id="98" max="5" man="1"/>
    <brk id="151" max="5" man="1"/>
    <brk id="198" max="5" man="1"/>
    <brk id="248" max="5" man="1"/>
    <brk id="296" max="5" man="1"/>
    <brk id="352" max="5" man="1"/>
    <brk id="404" max="5" man="1"/>
    <brk id="464" max="5" man="1"/>
    <brk id="518" max="5" man="1"/>
    <brk id="575" max="5" man="1"/>
  </rowBreaks>
  <ignoredErrors>
    <ignoredError sqref="E6:F9 E454:F460 E11:F14 E16:F3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49"/>
  <sheetViews>
    <sheetView view="pageBreakPreview" zoomScaleNormal="100" zoomScaleSheetLayoutView="100" zoomScalePageLayoutView="85" workbookViewId="0">
      <selection activeCell="B938" sqref="B938"/>
    </sheetView>
  </sheetViews>
  <sheetFormatPr defaultColWidth="9.08984375" defaultRowHeight="14.5"/>
  <cols>
    <col min="1" max="1" width="9.08984375" style="35"/>
    <col min="2" max="2" width="108.36328125" style="20" customWidth="1"/>
    <col min="3" max="3" width="9.08984375" style="36"/>
    <col min="4" max="4" width="14.81640625" style="36" customWidth="1"/>
    <col min="5" max="5" width="11.6328125" style="33" customWidth="1"/>
    <col min="6" max="6" width="14.08984375" style="37" bestFit="1" customWidth="1"/>
    <col min="7" max="7" width="9.08984375" style="32"/>
    <col min="8" max="8" width="12.6328125" style="32" bestFit="1" customWidth="1"/>
    <col min="9" max="16384" width="9.08984375" style="32"/>
  </cols>
  <sheetData>
    <row r="1" spans="1:6" s="25" customFormat="1">
      <c r="A1" s="232" t="s">
        <v>0</v>
      </c>
      <c r="B1" s="4" t="s">
        <v>1</v>
      </c>
      <c r="C1" s="6" t="s">
        <v>2</v>
      </c>
      <c r="D1" s="177" t="s">
        <v>596</v>
      </c>
      <c r="E1" s="24" t="s">
        <v>3</v>
      </c>
      <c r="F1" s="160" t="s">
        <v>595</v>
      </c>
    </row>
    <row r="2" spans="1:6" s="25" customFormat="1">
      <c r="A2" s="42"/>
      <c r="B2" s="87" t="s">
        <v>430</v>
      </c>
      <c r="C2" s="28"/>
      <c r="D2" s="28"/>
      <c r="E2" s="30"/>
      <c r="F2" s="31"/>
    </row>
    <row r="3" spans="1:6" s="25" customFormat="1">
      <c r="A3" s="42"/>
      <c r="B3" s="9"/>
      <c r="C3" s="28"/>
      <c r="D3" s="28"/>
      <c r="E3" s="30"/>
      <c r="F3" s="31"/>
    </row>
    <row r="4" spans="1:6">
      <c r="A4" s="42"/>
      <c r="B4" s="9" t="s">
        <v>12</v>
      </c>
      <c r="C4" s="28"/>
      <c r="D4" s="28"/>
      <c r="E4" s="30"/>
      <c r="F4" s="31"/>
    </row>
    <row r="5" spans="1:6">
      <c r="A5" s="42"/>
      <c r="B5" s="9"/>
      <c r="C5" s="28"/>
      <c r="D5" s="28"/>
      <c r="E5" s="30"/>
      <c r="F5" s="31"/>
    </row>
    <row r="6" spans="1:6">
      <c r="A6" s="42"/>
      <c r="B6" s="9" t="s">
        <v>554</v>
      </c>
      <c r="C6" s="28"/>
      <c r="D6" s="28"/>
      <c r="E6" s="30"/>
      <c r="F6" s="31"/>
    </row>
    <row r="7" spans="1:6">
      <c r="A7" s="42"/>
      <c r="B7" s="9"/>
      <c r="C7" s="28"/>
      <c r="D7" s="28"/>
      <c r="E7" s="30"/>
      <c r="F7" s="31"/>
    </row>
    <row r="8" spans="1:6" s="33" customFormat="1">
      <c r="A8" s="42"/>
      <c r="B8" s="9" t="s">
        <v>452</v>
      </c>
      <c r="C8" s="28"/>
      <c r="D8" s="28"/>
      <c r="E8" s="30"/>
      <c r="F8" s="31"/>
    </row>
    <row r="9" spans="1:6" s="33" customFormat="1">
      <c r="A9" s="42"/>
      <c r="B9" s="9"/>
      <c r="C9" s="28"/>
      <c r="D9" s="28"/>
      <c r="E9" s="30"/>
      <c r="F9" s="31"/>
    </row>
    <row r="10" spans="1:6" s="33" customFormat="1" ht="58">
      <c r="A10" s="42"/>
      <c r="B10" s="9" t="s">
        <v>453</v>
      </c>
      <c r="C10" s="28"/>
      <c r="D10" s="28"/>
      <c r="E10" s="30"/>
      <c r="F10" s="31"/>
    </row>
    <row r="11" spans="1:6" s="33" customFormat="1">
      <c r="A11" s="42"/>
      <c r="B11" s="9"/>
      <c r="C11" s="28"/>
      <c r="D11" s="28"/>
      <c r="E11" s="30"/>
      <c r="F11" s="31"/>
    </row>
    <row r="12" spans="1:6" s="33" customFormat="1">
      <c r="A12" s="42"/>
      <c r="B12" s="9" t="s">
        <v>451</v>
      </c>
      <c r="C12" s="28"/>
      <c r="D12" s="28"/>
      <c r="E12" s="30"/>
      <c r="F12" s="31"/>
    </row>
    <row r="13" spans="1:6" s="33" customFormat="1">
      <c r="A13" s="42"/>
      <c r="B13" s="9"/>
      <c r="C13" s="28"/>
      <c r="D13" s="28"/>
      <c r="E13" s="30"/>
      <c r="F13" s="31"/>
    </row>
    <row r="14" spans="1:6" s="33" customFormat="1" ht="58">
      <c r="A14" s="42"/>
      <c r="B14" s="9" t="s">
        <v>454</v>
      </c>
      <c r="C14" s="28"/>
      <c r="D14" s="28"/>
      <c r="E14" s="30"/>
      <c r="F14" s="31"/>
    </row>
    <row r="15" spans="1:6" s="33" customFormat="1">
      <c r="A15" s="42"/>
      <c r="B15" s="9"/>
      <c r="C15" s="28"/>
      <c r="D15" s="28"/>
      <c r="E15" s="30"/>
      <c r="F15" s="31"/>
    </row>
    <row r="16" spans="1:6" s="33" customFormat="1" ht="43.5">
      <c r="A16" s="42"/>
      <c r="B16" s="9" t="s">
        <v>455</v>
      </c>
      <c r="C16" s="28"/>
      <c r="D16" s="28"/>
      <c r="E16" s="30"/>
      <c r="F16" s="31"/>
    </row>
    <row r="17" spans="1:6" s="33" customFormat="1">
      <c r="A17" s="42"/>
      <c r="B17" s="9"/>
      <c r="C17" s="28"/>
      <c r="D17" s="28"/>
      <c r="E17" s="30"/>
      <c r="F17" s="31"/>
    </row>
    <row r="18" spans="1:6" s="33" customFormat="1" ht="29">
      <c r="A18" s="42"/>
      <c r="B18" s="9" t="s">
        <v>456</v>
      </c>
      <c r="C18" s="28"/>
      <c r="D18" s="28"/>
      <c r="E18" s="30"/>
      <c r="F18" s="31"/>
    </row>
    <row r="19" spans="1:6" s="33" customFormat="1">
      <c r="A19" s="42"/>
      <c r="B19" s="9"/>
      <c r="C19" s="28"/>
      <c r="D19" s="28"/>
      <c r="E19" s="30"/>
      <c r="F19" s="31"/>
    </row>
    <row r="20" spans="1:6" s="33" customFormat="1" ht="29">
      <c r="A20" s="42"/>
      <c r="B20" s="9" t="s">
        <v>457</v>
      </c>
      <c r="C20" s="28"/>
      <c r="D20" s="28"/>
      <c r="E20" s="30"/>
      <c r="F20" s="31"/>
    </row>
    <row r="21" spans="1:6" s="33" customFormat="1">
      <c r="A21" s="42"/>
      <c r="B21" s="9"/>
      <c r="C21" s="28"/>
      <c r="D21" s="28"/>
      <c r="E21" s="30"/>
      <c r="F21" s="31"/>
    </row>
    <row r="22" spans="1:6" s="33" customFormat="1" ht="29">
      <c r="A22" s="42"/>
      <c r="B22" s="9" t="s">
        <v>458</v>
      </c>
      <c r="C22" s="28"/>
      <c r="D22" s="28"/>
      <c r="E22" s="30"/>
      <c r="F22" s="31"/>
    </row>
    <row r="23" spans="1:6" s="33" customFormat="1">
      <c r="A23" s="42"/>
      <c r="B23" s="9"/>
      <c r="C23" s="28"/>
      <c r="D23" s="28"/>
      <c r="E23" s="30"/>
      <c r="F23" s="31"/>
    </row>
    <row r="24" spans="1:6" s="33" customFormat="1" ht="29">
      <c r="A24" s="42"/>
      <c r="B24" s="9" t="s">
        <v>459</v>
      </c>
      <c r="C24" s="28"/>
      <c r="D24" s="28"/>
      <c r="E24" s="30"/>
      <c r="F24" s="31"/>
    </row>
    <row r="25" spans="1:6" s="33" customFormat="1">
      <c r="A25" s="42"/>
      <c r="B25" s="9"/>
      <c r="C25" s="28"/>
      <c r="D25" s="28"/>
      <c r="E25" s="30"/>
      <c r="F25" s="31"/>
    </row>
    <row r="26" spans="1:6" s="33" customFormat="1">
      <c r="A26" s="42"/>
      <c r="B26" s="9" t="s">
        <v>551</v>
      </c>
      <c r="C26" s="28"/>
      <c r="D26" s="28"/>
      <c r="E26" s="30"/>
      <c r="F26" s="31"/>
    </row>
    <row r="27" spans="1:6" s="33" customFormat="1">
      <c r="A27" s="42"/>
      <c r="B27" s="9"/>
      <c r="C27" s="28"/>
      <c r="D27" s="28"/>
      <c r="E27" s="30"/>
      <c r="F27" s="31"/>
    </row>
    <row r="28" spans="1:6" s="33" customFormat="1" ht="29">
      <c r="A28" s="42"/>
      <c r="B28" s="9" t="s">
        <v>552</v>
      </c>
      <c r="C28" s="28"/>
      <c r="D28" s="28"/>
      <c r="E28" s="30"/>
      <c r="F28" s="31"/>
    </row>
    <row r="29" spans="1:6" s="33" customFormat="1">
      <c r="A29" s="42"/>
      <c r="B29" s="9"/>
      <c r="C29" s="28"/>
      <c r="D29" s="28"/>
      <c r="E29" s="30"/>
      <c r="F29" s="31"/>
    </row>
    <row r="30" spans="1:6" s="33" customFormat="1">
      <c r="A30" s="42"/>
      <c r="B30" s="9" t="s">
        <v>460</v>
      </c>
      <c r="C30" s="28"/>
      <c r="D30" s="28"/>
      <c r="E30" s="30"/>
      <c r="F30" s="31"/>
    </row>
    <row r="31" spans="1:6" s="33" customFormat="1">
      <c r="A31" s="42"/>
      <c r="B31" s="9"/>
      <c r="C31" s="28"/>
      <c r="D31" s="28"/>
      <c r="E31" s="30"/>
      <c r="F31" s="31"/>
    </row>
    <row r="32" spans="1:6" s="33" customFormat="1">
      <c r="A32" s="42">
        <v>1</v>
      </c>
      <c r="B32" s="9" t="s">
        <v>462</v>
      </c>
      <c r="C32" s="28" t="s">
        <v>463</v>
      </c>
      <c r="D32" s="28">
        <f>24+5</f>
        <v>29</v>
      </c>
      <c r="E32" s="30"/>
      <c r="F32" s="31">
        <f>D32*E32</f>
        <v>0</v>
      </c>
    </row>
    <row r="33" spans="1:6" s="33" customFormat="1">
      <c r="A33" s="42"/>
      <c r="B33" s="9"/>
      <c r="C33" s="28"/>
      <c r="D33" s="28"/>
      <c r="E33" s="30"/>
      <c r="F33" s="31"/>
    </row>
    <row r="34" spans="1:6" s="33" customFormat="1">
      <c r="A34" s="42">
        <v>2</v>
      </c>
      <c r="B34" s="9" t="s">
        <v>464</v>
      </c>
      <c r="C34" s="28" t="s">
        <v>463</v>
      </c>
      <c r="D34" s="28">
        <v>9</v>
      </c>
      <c r="E34" s="30"/>
      <c r="F34" s="31"/>
    </row>
    <row r="35" spans="1:6" s="33" customFormat="1">
      <c r="A35" s="42"/>
      <c r="B35" s="9"/>
      <c r="C35" s="28"/>
      <c r="D35" s="28"/>
      <c r="E35" s="30"/>
      <c r="F35" s="31"/>
    </row>
    <row r="36" spans="1:6" s="33" customFormat="1">
      <c r="A36" s="42">
        <v>3</v>
      </c>
      <c r="B36" s="9" t="s">
        <v>465</v>
      </c>
      <c r="C36" s="28" t="s">
        <v>4</v>
      </c>
      <c r="D36" s="28">
        <v>2</v>
      </c>
      <c r="E36" s="30"/>
      <c r="F36" s="31"/>
    </row>
    <row r="37" spans="1:6" s="33" customFormat="1">
      <c r="A37" s="42"/>
      <c r="B37" s="9"/>
      <c r="C37" s="28"/>
      <c r="D37" s="28"/>
      <c r="E37" s="30"/>
      <c r="F37" s="31"/>
    </row>
    <row r="38" spans="1:6" s="33" customFormat="1">
      <c r="A38" s="42"/>
      <c r="B38" s="9"/>
      <c r="C38" s="28"/>
      <c r="D38" s="28"/>
      <c r="E38" s="30"/>
      <c r="F38" s="31"/>
    </row>
    <row r="39" spans="1:6" s="96" customFormat="1">
      <c r="A39" s="92"/>
      <c r="B39" s="26" t="s">
        <v>601</v>
      </c>
      <c r="C39" s="235"/>
      <c r="D39" s="227"/>
      <c r="E39" s="95"/>
      <c r="F39" s="103">
        <f>SUM(F2:F38)</f>
        <v>0</v>
      </c>
    </row>
    <row r="40" spans="1:6" s="96" customFormat="1">
      <c r="A40" s="92"/>
      <c r="B40" s="26" t="s">
        <v>602</v>
      </c>
      <c r="C40" s="235"/>
      <c r="D40" s="227"/>
      <c r="E40" s="95"/>
      <c r="F40" s="104">
        <f>F39</f>
        <v>0</v>
      </c>
    </row>
    <row r="41" spans="1:6" s="96" customFormat="1">
      <c r="A41" s="97"/>
      <c r="B41" s="26"/>
      <c r="C41" s="235"/>
      <c r="D41" s="227"/>
      <c r="E41" s="95"/>
      <c r="F41" s="105"/>
    </row>
    <row r="42" spans="1:6" s="33" customFormat="1">
      <c r="A42" s="42">
        <v>4</v>
      </c>
      <c r="B42" s="9" t="s">
        <v>587</v>
      </c>
      <c r="C42" s="28" t="s">
        <v>4</v>
      </c>
      <c r="D42" s="28">
        <v>1</v>
      </c>
      <c r="E42" s="30"/>
      <c r="F42" s="31"/>
    </row>
    <row r="43" spans="1:6" s="33" customFormat="1">
      <c r="A43" s="42"/>
      <c r="B43" s="9"/>
      <c r="C43" s="28"/>
      <c r="D43" s="28"/>
      <c r="E43" s="30"/>
      <c r="F43" s="31"/>
    </row>
    <row r="44" spans="1:6" s="33" customFormat="1">
      <c r="A44" s="42">
        <v>5</v>
      </c>
      <c r="B44" s="9" t="s">
        <v>588</v>
      </c>
      <c r="C44" s="28" t="s">
        <v>4</v>
      </c>
      <c r="D44" s="28">
        <v>1</v>
      </c>
      <c r="E44" s="30"/>
      <c r="F44" s="31"/>
    </row>
    <row r="45" spans="1:6" s="33" customFormat="1">
      <c r="A45" s="42"/>
      <c r="B45" s="9"/>
      <c r="C45" s="28"/>
      <c r="D45" s="28"/>
      <c r="E45" s="30"/>
      <c r="F45" s="31"/>
    </row>
    <row r="46" spans="1:6" s="33" customFormat="1">
      <c r="A46" s="42">
        <v>6</v>
      </c>
      <c r="B46" s="9" t="s">
        <v>589</v>
      </c>
      <c r="C46" s="28" t="s">
        <v>4</v>
      </c>
      <c r="D46" s="28">
        <v>1</v>
      </c>
      <c r="E46" s="30"/>
      <c r="F46" s="31"/>
    </row>
    <row r="47" spans="1:6" s="33" customFormat="1">
      <c r="A47" s="42"/>
      <c r="B47" s="9"/>
      <c r="C47" s="28"/>
      <c r="D47" s="28"/>
      <c r="E47" s="30"/>
      <c r="F47" s="31"/>
    </row>
    <row r="48" spans="1:6" s="33" customFormat="1">
      <c r="A48" s="42">
        <v>7</v>
      </c>
      <c r="B48" s="9" t="s">
        <v>544</v>
      </c>
      <c r="C48" s="28" t="s">
        <v>463</v>
      </c>
      <c r="D48" s="28">
        <v>266</v>
      </c>
      <c r="E48" s="30"/>
      <c r="F48" s="31"/>
    </row>
    <row r="49" spans="1:6" s="33" customFormat="1">
      <c r="A49" s="42"/>
      <c r="B49" s="9"/>
      <c r="C49" s="28"/>
      <c r="D49" s="28"/>
      <c r="E49" s="30"/>
      <c r="F49" s="31"/>
    </row>
    <row r="50" spans="1:6" s="33" customFormat="1">
      <c r="A50" s="42">
        <v>8</v>
      </c>
      <c r="B50" s="9" t="s">
        <v>479</v>
      </c>
      <c r="C50" s="28" t="s">
        <v>5</v>
      </c>
      <c r="D50" s="28">
        <v>56</v>
      </c>
      <c r="E50" s="30"/>
      <c r="F50" s="31"/>
    </row>
    <row r="51" spans="1:6" s="33" customFormat="1">
      <c r="A51" s="42"/>
      <c r="B51" s="9"/>
      <c r="C51" s="28"/>
      <c r="D51" s="28"/>
      <c r="E51" s="30"/>
      <c r="F51" s="31"/>
    </row>
    <row r="52" spans="1:6" s="33" customFormat="1" ht="29">
      <c r="A52" s="42"/>
      <c r="B52" s="9" t="s">
        <v>480</v>
      </c>
      <c r="C52" s="28"/>
      <c r="D52" s="28"/>
      <c r="E52" s="30"/>
      <c r="F52" s="31"/>
    </row>
    <row r="53" spans="1:6" s="33" customFormat="1">
      <c r="A53" s="42"/>
      <c r="B53" s="9"/>
      <c r="C53" s="28"/>
      <c r="D53" s="28"/>
      <c r="E53" s="30"/>
      <c r="F53" s="31"/>
    </row>
    <row r="54" spans="1:6" s="33" customFormat="1">
      <c r="A54" s="42">
        <v>9</v>
      </c>
      <c r="B54" s="9" t="s">
        <v>466</v>
      </c>
      <c r="C54" s="28" t="s">
        <v>463</v>
      </c>
      <c r="D54" s="28">
        <v>266</v>
      </c>
      <c r="E54" s="30"/>
      <c r="F54" s="31"/>
    </row>
    <row r="55" spans="1:6" s="33" customFormat="1">
      <c r="A55" s="42"/>
      <c r="B55" s="9"/>
      <c r="C55" s="28"/>
      <c r="D55" s="28"/>
      <c r="E55" s="30"/>
      <c r="F55" s="31"/>
    </row>
    <row r="56" spans="1:6" s="33" customFormat="1">
      <c r="A56" s="42">
        <v>10</v>
      </c>
      <c r="B56" s="9" t="s">
        <v>467</v>
      </c>
      <c r="C56" s="28" t="s">
        <v>463</v>
      </c>
      <c r="D56" s="28">
        <v>13</v>
      </c>
      <c r="E56" s="30"/>
      <c r="F56" s="31"/>
    </row>
    <row r="57" spans="1:6" s="33" customFormat="1">
      <c r="A57" s="42"/>
      <c r="B57" s="9"/>
      <c r="C57" s="28"/>
      <c r="D57" s="28"/>
      <c r="E57" s="30"/>
      <c r="F57" s="31"/>
    </row>
    <row r="58" spans="1:6" s="33" customFormat="1">
      <c r="A58" s="42"/>
      <c r="B58" s="9" t="s">
        <v>468</v>
      </c>
      <c r="C58" s="28"/>
      <c r="D58" s="28"/>
      <c r="E58" s="30"/>
      <c r="F58" s="31"/>
    </row>
    <row r="59" spans="1:6" s="33" customFormat="1">
      <c r="A59" s="42"/>
      <c r="B59" s="9"/>
      <c r="C59" s="28"/>
      <c r="D59" s="28"/>
      <c r="E59" s="30"/>
      <c r="F59" s="31"/>
    </row>
    <row r="60" spans="1:6" s="33" customFormat="1">
      <c r="A60" s="42">
        <v>11</v>
      </c>
      <c r="B60" s="9" t="s">
        <v>495</v>
      </c>
      <c r="C60" s="28" t="s">
        <v>4</v>
      </c>
      <c r="D60" s="28">
        <f>2+1</f>
        <v>3</v>
      </c>
      <c r="E60" s="30"/>
      <c r="F60" s="31"/>
    </row>
    <row r="61" spans="1:6" s="33" customFormat="1">
      <c r="A61" s="42"/>
      <c r="B61" s="9"/>
      <c r="C61" s="28"/>
      <c r="D61" s="28"/>
      <c r="E61" s="30"/>
      <c r="F61" s="31"/>
    </row>
    <row r="62" spans="1:6" s="33" customFormat="1" ht="29">
      <c r="A62" s="42"/>
      <c r="B62" s="9" t="s">
        <v>488</v>
      </c>
      <c r="C62" s="28"/>
      <c r="D62" s="28"/>
      <c r="E62" s="30"/>
      <c r="F62" s="31"/>
    </row>
    <row r="63" spans="1:6" s="33" customFormat="1">
      <c r="A63" s="42"/>
      <c r="B63" s="9"/>
      <c r="C63" s="28"/>
      <c r="D63" s="28"/>
      <c r="E63" s="30"/>
      <c r="F63" s="31"/>
    </row>
    <row r="64" spans="1:6" s="33" customFormat="1">
      <c r="A64" s="42">
        <v>12</v>
      </c>
      <c r="B64" s="9" t="s">
        <v>489</v>
      </c>
      <c r="C64" s="28" t="s">
        <v>4</v>
      </c>
      <c r="D64" s="28">
        <v>2</v>
      </c>
      <c r="E64" s="30"/>
      <c r="F64" s="31">
        <f t="shared" ref="F64:F76" si="0">D64*E64</f>
        <v>0</v>
      </c>
    </row>
    <row r="65" spans="1:6" s="33" customFormat="1">
      <c r="A65" s="42"/>
      <c r="B65" s="9"/>
      <c r="C65" s="28"/>
      <c r="D65" s="28"/>
      <c r="E65" s="30"/>
      <c r="F65" s="31"/>
    </row>
    <row r="66" spans="1:6" s="33" customFormat="1">
      <c r="A66" s="42">
        <v>13</v>
      </c>
      <c r="B66" s="9" t="s">
        <v>494</v>
      </c>
      <c r="C66" s="28" t="s">
        <v>4</v>
      </c>
      <c r="D66" s="28">
        <v>2</v>
      </c>
      <c r="E66" s="30"/>
      <c r="F66" s="31"/>
    </row>
    <row r="67" spans="1:6" s="33" customFormat="1">
      <c r="A67" s="42"/>
      <c r="B67" s="9"/>
      <c r="C67" s="28"/>
      <c r="D67" s="28"/>
      <c r="E67" s="30"/>
      <c r="F67" s="31"/>
    </row>
    <row r="68" spans="1:6" s="33" customFormat="1">
      <c r="A68" s="42">
        <v>14</v>
      </c>
      <c r="B68" s="9" t="s">
        <v>490</v>
      </c>
      <c r="C68" s="28" t="s">
        <v>4</v>
      </c>
      <c r="D68" s="28">
        <v>2</v>
      </c>
      <c r="E68" s="30"/>
      <c r="F68" s="31">
        <f t="shared" si="0"/>
        <v>0</v>
      </c>
    </row>
    <row r="69" spans="1:6" s="33" customFormat="1">
      <c r="A69" s="42"/>
      <c r="B69" s="9"/>
      <c r="C69" s="28"/>
      <c r="D69" s="28"/>
      <c r="E69" s="30"/>
      <c r="F69" s="31"/>
    </row>
    <row r="70" spans="1:6" s="33" customFormat="1">
      <c r="A70" s="42">
        <v>15</v>
      </c>
      <c r="B70" s="9" t="s">
        <v>503</v>
      </c>
      <c r="C70" s="28" t="s">
        <v>4</v>
      </c>
      <c r="D70" s="28">
        <v>1</v>
      </c>
      <c r="E70" s="30"/>
      <c r="F70" s="31"/>
    </row>
    <row r="71" spans="1:6" s="33" customFormat="1">
      <c r="A71" s="42"/>
      <c r="B71" s="9"/>
      <c r="C71" s="28"/>
      <c r="D71" s="28"/>
      <c r="E71" s="30"/>
      <c r="F71" s="31"/>
    </row>
    <row r="72" spans="1:6" s="33" customFormat="1">
      <c r="A72" s="42">
        <v>16</v>
      </c>
      <c r="B72" s="9" t="s">
        <v>491</v>
      </c>
      <c r="C72" s="28" t="s">
        <v>5</v>
      </c>
      <c r="D72" s="28">
        <v>16</v>
      </c>
      <c r="E72" s="30"/>
      <c r="F72" s="31"/>
    </row>
    <row r="73" spans="1:6" s="33" customFormat="1">
      <c r="A73" s="42"/>
      <c r="B73" s="9"/>
      <c r="C73" s="28"/>
      <c r="D73" s="28"/>
      <c r="E73" s="30"/>
      <c r="F73" s="31"/>
    </row>
    <row r="74" spans="1:6" s="33" customFormat="1">
      <c r="A74" s="42">
        <v>17</v>
      </c>
      <c r="B74" s="9" t="s">
        <v>555</v>
      </c>
      <c r="C74" s="28" t="s">
        <v>5</v>
      </c>
      <c r="D74" s="28">
        <v>5</v>
      </c>
      <c r="E74" s="30"/>
      <c r="F74" s="31"/>
    </row>
    <row r="75" spans="1:6" s="33" customFormat="1">
      <c r="A75" s="42"/>
      <c r="B75" s="9"/>
      <c r="C75" s="28"/>
      <c r="D75" s="28"/>
      <c r="E75" s="30"/>
      <c r="F75" s="31"/>
    </row>
    <row r="76" spans="1:6" s="33" customFormat="1">
      <c r="A76" s="42">
        <v>18</v>
      </c>
      <c r="B76" s="9" t="s">
        <v>492</v>
      </c>
      <c r="C76" s="28" t="s">
        <v>5</v>
      </c>
      <c r="D76" s="28">
        <v>5</v>
      </c>
      <c r="E76" s="30"/>
      <c r="F76" s="31">
        <f t="shared" si="0"/>
        <v>0</v>
      </c>
    </row>
    <row r="77" spans="1:6" s="33" customFormat="1">
      <c r="A77" s="42"/>
      <c r="B77" s="9"/>
      <c r="C77" s="28"/>
      <c r="D77" s="28"/>
      <c r="E77" s="30"/>
      <c r="F77" s="31"/>
    </row>
    <row r="78" spans="1:6" s="33" customFormat="1">
      <c r="A78" s="42">
        <v>19</v>
      </c>
      <c r="B78" s="9" t="s">
        <v>493</v>
      </c>
      <c r="C78" s="28" t="s">
        <v>5</v>
      </c>
      <c r="D78" s="28">
        <v>3</v>
      </c>
      <c r="E78" s="30"/>
      <c r="F78" s="31"/>
    </row>
    <row r="79" spans="1:6" s="33" customFormat="1">
      <c r="A79" s="42"/>
      <c r="B79" s="9"/>
      <c r="C79" s="28"/>
      <c r="D79" s="28"/>
      <c r="E79" s="30"/>
      <c r="F79" s="31"/>
    </row>
    <row r="80" spans="1:6" s="33" customFormat="1">
      <c r="A80" s="42"/>
      <c r="B80" s="9" t="s">
        <v>469</v>
      </c>
      <c r="C80" s="28"/>
      <c r="D80" s="28"/>
      <c r="E80" s="30"/>
      <c r="F80" s="31"/>
    </row>
    <row r="81" spans="1:6" s="33" customFormat="1">
      <c r="A81" s="42"/>
      <c r="B81" s="9"/>
      <c r="C81" s="28"/>
      <c r="D81" s="28"/>
      <c r="E81" s="30"/>
      <c r="F81" s="31"/>
    </row>
    <row r="82" spans="1:6" s="33" customFormat="1" ht="29">
      <c r="A82" s="42">
        <v>20</v>
      </c>
      <c r="B82" s="9" t="s">
        <v>470</v>
      </c>
      <c r="C82" s="28" t="s">
        <v>5</v>
      </c>
      <c r="D82" s="28">
        <v>16</v>
      </c>
      <c r="E82" s="30"/>
      <c r="F82" s="31"/>
    </row>
    <row r="83" spans="1:6" s="33" customFormat="1">
      <c r="A83" s="42"/>
      <c r="B83" s="9"/>
      <c r="C83" s="28"/>
      <c r="D83" s="28"/>
      <c r="E83" s="30"/>
      <c r="F83" s="31"/>
    </row>
    <row r="84" spans="1:6" s="33" customFormat="1" ht="29">
      <c r="A84" s="42">
        <v>21</v>
      </c>
      <c r="B84" s="9" t="s">
        <v>471</v>
      </c>
      <c r="C84" s="28" t="s">
        <v>5</v>
      </c>
      <c r="D84" s="28">
        <v>6</v>
      </c>
      <c r="E84" s="30"/>
      <c r="F84" s="31"/>
    </row>
    <row r="85" spans="1:6" s="33" customFormat="1">
      <c r="A85" s="42"/>
      <c r="B85" s="9"/>
      <c r="C85" s="28"/>
      <c r="D85" s="28"/>
      <c r="E85" s="30"/>
      <c r="F85" s="31"/>
    </row>
    <row r="86" spans="1:6" s="33" customFormat="1" ht="29">
      <c r="A86" s="42">
        <v>22</v>
      </c>
      <c r="B86" s="9" t="s">
        <v>472</v>
      </c>
      <c r="C86" s="28" t="s">
        <v>5</v>
      </c>
      <c r="D86" s="28">
        <v>6</v>
      </c>
      <c r="E86" s="30"/>
      <c r="F86" s="31"/>
    </row>
    <row r="87" spans="1:6" s="33" customFormat="1">
      <c r="A87" s="42"/>
      <c r="B87" s="9"/>
      <c r="C87" s="28"/>
      <c r="D87" s="28"/>
      <c r="E87" s="30"/>
      <c r="F87" s="31"/>
    </row>
    <row r="88" spans="1:6" s="33" customFormat="1" ht="29">
      <c r="A88" s="42">
        <v>23</v>
      </c>
      <c r="B88" s="9" t="s">
        <v>473</v>
      </c>
      <c r="C88" s="28" t="s">
        <v>5</v>
      </c>
      <c r="D88" s="28">
        <v>6</v>
      </c>
      <c r="E88" s="30"/>
      <c r="F88" s="31"/>
    </row>
    <row r="89" spans="1:6" s="33" customFormat="1">
      <c r="A89" s="42"/>
      <c r="B89" s="9"/>
      <c r="C89" s="28"/>
      <c r="D89" s="28"/>
      <c r="E89" s="30"/>
      <c r="F89" s="31"/>
    </row>
    <row r="90" spans="1:6" s="33" customFormat="1">
      <c r="A90" s="42">
        <v>24</v>
      </c>
      <c r="B90" s="9" t="s">
        <v>545</v>
      </c>
      <c r="C90" s="28" t="s">
        <v>5</v>
      </c>
      <c r="D90" s="28">
        <v>10</v>
      </c>
      <c r="E90" s="30"/>
      <c r="F90" s="31"/>
    </row>
    <row r="91" spans="1:6" s="33" customFormat="1">
      <c r="A91" s="42"/>
      <c r="B91" s="9"/>
      <c r="C91" s="28"/>
      <c r="D91" s="28"/>
      <c r="E91" s="30"/>
      <c r="F91" s="31"/>
    </row>
    <row r="92" spans="1:6" s="96" customFormat="1">
      <c r="A92" s="92"/>
      <c r="B92" s="26" t="s">
        <v>601</v>
      </c>
      <c r="C92" s="235"/>
      <c r="D92" s="227"/>
      <c r="E92" s="95"/>
      <c r="F92" s="103">
        <f>SUM(F40:F91)</f>
        <v>0</v>
      </c>
    </row>
    <row r="93" spans="1:6" s="96" customFormat="1">
      <c r="A93" s="92"/>
      <c r="B93" s="26" t="s">
        <v>602</v>
      </c>
      <c r="C93" s="235"/>
      <c r="D93" s="227"/>
      <c r="E93" s="95"/>
      <c r="F93" s="104">
        <f>F92</f>
        <v>0</v>
      </c>
    </row>
    <row r="94" spans="1:6" s="33" customFormat="1">
      <c r="A94" s="42"/>
      <c r="B94" s="9"/>
      <c r="C94" s="28"/>
      <c r="D94" s="28"/>
      <c r="E94" s="30"/>
      <c r="F94" s="31"/>
    </row>
    <row r="95" spans="1:6" s="33" customFormat="1">
      <c r="A95" s="42">
        <v>25</v>
      </c>
      <c r="B95" s="9" t="s">
        <v>556</v>
      </c>
      <c r="C95" s="28" t="s">
        <v>5</v>
      </c>
      <c r="D95" s="28">
        <v>6</v>
      </c>
      <c r="E95" s="30"/>
      <c r="F95" s="31"/>
    </row>
    <row r="96" spans="1:6" s="33" customFormat="1">
      <c r="A96" s="42"/>
      <c r="B96" s="9"/>
      <c r="C96" s="28"/>
      <c r="D96" s="28"/>
      <c r="E96" s="30"/>
      <c r="F96" s="31"/>
    </row>
    <row r="97" spans="1:6" s="33" customFormat="1">
      <c r="A97" s="42"/>
      <c r="B97" s="9" t="s">
        <v>474</v>
      </c>
      <c r="C97" s="28"/>
      <c r="D97" s="28"/>
      <c r="E97" s="30"/>
      <c r="F97" s="31"/>
    </row>
    <row r="98" spans="1:6" s="33" customFormat="1">
      <c r="A98" s="42"/>
      <c r="B98" s="9"/>
      <c r="C98" s="28"/>
      <c r="D98" s="28"/>
      <c r="E98" s="30"/>
      <c r="F98" s="31"/>
    </row>
    <row r="99" spans="1:6" s="33" customFormat="1">
      <c r="A99" s="42"/>
      <c r="B99" s="9" t="s">
        <v>475</v>
      </c>
      <c r="C99" s="28"/>
      <c r="D99" s="28"/>
      <c r="E99" s="30"/>
      <c r="F99" s="31"/>
    </row>
    <row r="100" spans="1:6" s="33" customFormat="1">
      <c r="A100" s="42"/>
      <c r="B100" s="9"/>
      <c r="C100" s="28"/>
      <c r="D100" s="28"/>
      <c r="E100" s="30"/>
      <c r="F100" s="31"/>
    </row>
    <row r="101" spans="1:6" s="33" customFormat="1">
      <c r="A101" s="42">
        <v>26</v>
      </c>
      <c r="B101" s="9" t="s">
        <v>476</v>
      </c>
      <c r="C101" s="28" t="s">
        <v>5</v>
      </c>
      <c r="D101" s="28">
        <v>3</v>
      </c>
      <c r="E101" s="30"/>
      <c r="F101" s="31"/>
    </row>
    <row r="102" spans="1:6" s="33" customFormat="1">
      <c r="A102" s="42"/>
      <c r="B102" s="9"/>
      <c r="C102" s="28"/>
      <c r="D102" s="28"/>
      <c r="E102" s="30"/>
      <c r="F102" s="31"/>
    </row>
    <row r="103" spans="1:6" s="33" customFormat="1">
      <c r="A103" s="42"/>
      <c r="B103" s="9" t="s">
        <v>477</v>
      </c>
      <c r="C103" s="28"/>
      <c r="D103" s="28"/>
      <c r="E103" s="30"/>
      <c r="F103" s="31"/>
    </row>
    <row r="104" spans="1:6" s="33" customFormat="1">
      <c r="A104" s="42"/>
      <c r="B104" s="9"/>
      <c r="C104" s="28"/>
      <c r="D104" s="28"/>
      <c r="E104" s="30"/>
      <c r="F104" s="31"/>
    </row>
    <row r="105" spans="1:6" s="33" customFormat="1">
      <c r="A105" s="42">
        <v>27</v>
      </c>
      <c r="B105" s="9" t="s">
        <v>478</v>
      </c>
      <c r="C105" s="28" t="s">
        <v>463</v>
      </c>
      <c r="D105" s="28">
        <v>4</v>
      </c>
      <c r="E105" s="30"/>
      <c r="F105" s="31"/>
    </row>
    <row r="106" spans="1:6" s="33" customFormat="1">
      <c r="A106" s="42"/>
      <c r="B106" s="9"/>
      <c r="C106" s="28"/>
      <c r="D106" s="28"/>
      <c r="E106" s="30"/>
      <c r="F106" s="31"/>
    </row>
    <row r="107" spans="1:6" s="33" customFormat="1">
      <c r="A107" s="42"/>
      <c r="B107" s="9"/>
      <c r="C107" s="28"/>
      <c r="D107" s="28"/>
      <c r="E107" s="30"/>
      <c r="F107" s="31"/>
    </row>
    <row r="108" spans="1:6" s="33" customFormat="1" ht="15" thickBot="1">
      <c r="A108" s="42"/>
      <c r="B108" s="9" t="s">
        <v>264</v>
      </c>
      <c r="C108" s="28"/>
      <c r="D108" s="28"/>
      <c r="E108" s="30"/>
      <c r="F108" s="34">
        <f>SUM(F93:F107)</f>
        <v>0</v>
      </c>
    </row>
    <row r="109" spans="1:6" s="25" customFormat="1" ht="15" thickTop="1">
      <c r="A109" s="42"/>
      <c r="B109" s="9" t="s">
        <v>430</v>
      </c>
      <c r="C109" s="28"/>
      <c r="D109" s="28"/>
      <c r="E109" s="30"/>
      <c r="F109" s="31"/>
    </row>
    <row r="110" spans="1:6" s="25" customFormat="1">
      <c r="A110" s="42"/>
      <c r="B110" s="9"/>
      <c r="C110" s="28"/>
      <c r="D110" s="28"/>
      <c r="E110" s="30"/>
      <c r="F110" s="31"/>
    </row>
    <row r="111" spans="1:6">
      <c r="A111" s="42"/>
      <c r="B111" s="9" t="s">
        <v>265</v>
      </c>
      <c r="C111" s="28"/>
      <c r="D111" s="28"/>
      <c r="E111" s="30"/>
      <c r="F111" s="31"/>
    </row>
    <row r="112" spans="1:6">
      <c r="A112" s="42"/>
      <c r="B112" s="9"/>
      <c r="C112" s="28"/>
      <c r="D112" s="28"/>
      <c r="E112" s="30"/>
      <c r="F112" s="31"/>
    </row>
    <row r="113" spans="1:6">
      <c r="A113" s="42"/>
      <c r="B113" s="9" t="s">
        <v>245</v>
      </c>
      <c r="C113" s="28"/>
      <c r="D113" s="28"/>
      <c r="E113" s="30"/>
      <c r="F113" s="31"/>
    </row>
    <row r="114" spans="1:6">
      <c r="A114" s="42"/>
      <c r="B114" s="9"/>
      <c r="C114" s="28"/>
      <c r="D114" s="28"/>
      <c r="E114" s="30"/>
      <c r="F114" s="31"/>
    </row>
    <row r="115" spans="1:6">
      <c r="A115" s="42"/>
      <c r="B115" s="9" t="s">
        <v>605</v>
      </c>
      <c r="C115" s="28"/>
      <c r="D115" s="28"/>
      <c r="E115" s="30"/>
      <c r="F115" s="31"/>
    </row>
    <row r="116" spans="1:6">
      <c r="A116" s="42"/>
      <c r="B116" s="9"/>
      <c r="C116" s="28"/>
      <c r="D116" s="28"/>
      <c r="E116" s="30"/>
      <c r="F116" s="31"/>
    </row>
    <row r="117" spans="1:6">
      <c r="A117" s="42"/>
      <c r="B117" s="9" t="s">
        <v>606</v>
      </c>
      <c r="C117" s="28"/>
      <c r="D117" s="28"/>
      <c r="E117" s="30"/>
      <c r="F117" s="31"/>
    </row>
    <row r="118" spans="1:6">
      <c r="A118" s="42"/>
      <c r="B118" s="9"/>
      <c r="C118" s="28"/>
      <c r="D118" s="28"/>
      <c r="E118" s="30"/>
      <c r="F118" s="31"/>
    </row>
    <row r="119" spans="1:6" ht="29">
      <c r="A119" s="42"/>
      <c r="B119" s="9" t="s">
        <v>607</v>
      </c>
      <c r="C119" s="28"/>
      <c r="D119" s="28"/>
      <c r="E119" s="30"/>
      <c r="F119" s="31"/>
    </row>
    <row r="120" spans="1:6">
      <c r="A120" s="42"/>
      <c r="B120" s="9"/>
      <c r="C120" s="28"/>
      <c r="D120" s="28"/>
      <c r="E120" s="30"/>
      <c r="F120" s="31"/>
    </row>
    <row r="121" spans="1:6">
      <c r="A121" s="42"/>
      <c r="B121" s="9" t="s">
        <v>606</v>
      </c>
      <c r="C121" s="28"/>
      <c r="D121" s="28"/>
      <c r="E121" s="30"/>
      <c r="F121" s="31"/>
    </row>
    <row r="122" spans="1:6">
      <c r="A122" s="42"/>
      <c r="B122" s="9"/>
      <c r="C122" s="28"/>
      <c r="D122" s="28"/>
      <c r="E122" s="30"/>
      <c r="F122" s="31"/>
    </row>
    <row r="123" spans="1:6" ht="43.5">
      <c r="A123" s="42"/>
      <c r="B123" s="9" t="s">
        <v>608</v>
      </c>
      <c r="C123" s="28"/>
      <c r="D123" s="28"/>
      <c r="E123" s="30"/>
      <c r="F123" s="31"/>
    </row>
    <row r="124" spans="1:6">
      <c r="A124" s="42"/>
      <c r="B124" s="9"/>
      <c r="C124" s="28"/>
      <c r="D124" s="28"/>
      <c r="E124" s="30"/>
      <c r="F124" s="31"/>
    </row>
    <row r="125" spans="1:6">
      <c r="A125" s="42"/>
      <c r="B125" s="9" t="s">
        <v>609</v>
      </c>
      <c r="C125" s="28"/>
      <c r="D125" s="28"/>
      <c r="E125" s="30"/>
      <c r="F125" s="31"/>
    </row>
    <row r="126" spans="1:6">
      <c r="A126" s="42"/>
      <c r="B126" s="9"/>
      <c r="C126" s="28"/>
      <c r="D126" s="28"/>
      <c r="E126" s="30"/>
      <c r="F126" s="31"/>
    </row>
    <row r="127" spans="1:6" ht="29">
      <c r="A127" s="42"/>
      <c r="B127" s="9" t="s">
        <v>610</v>
      </c>
      <c r="C127" s="28"/>
      <c r="D127" s="28"/>
      <c r="E127" s="30"/>
      <c r="F127" s="31"/>
    </row>
    <row r="128" spans="1:6">
      <c r="A128" s="42"/>
      <c r="B128" s="9"/>
      <c r="C128" s="28"/>
      <c r="D128" s="28"/>
      <c r="E128" s="30"/>
      <c r="F128" s="31"/>
    </row>
    <row r="129" spans="1:6" s="33" customFormat="1">
      <c r="A129" s="42"/>
      <c r="B129" s="9" t="s">
        <v>246</v>
      </c>
      <c r="C129" s="28"/>
      <c r="D129" s="28"/>
      <c r="E129" s="30"/>
      <c r="F129" s="31"/>
    </row>
    <row r="130" spans="1:6" s="33" customFormat="1">
      <c r="A130" s="42"/>
      <c r="B130" s="9"/>
      <c r="C130" s="28"/>
      <c r="D130" s="28"/>
      <c r="E130" s="30"/>
      <c r="F130" s="31"/>
    </row>
    <row r="131" spans="1:6" s="33" customFormat="1">
      <c r="A131" s="42"/>
      <c r="B131" s="9" t="s">
        <v>247</v>
      </c>
      <c r="C131" s="28"/>
      <c r="D131" s="28"/>
      <c r="E131" s="30"/>
      <c r="F131" s="31"/>
    </row>
    <row r="132" spans="1:6" s="33" customFormat="1">
      <c r="A132" s="42"/>
      <c r="B132" s="9"/>
      <c r="C132" s="28"/>
      <c r="D132" s="28"/>
      <c r="E132" s="30"/>
      <c r="F132" s="31"/>
    </row>
    <row r="133" spans="1:6" s="33" customFormat="1">
      <c r="A133" s="42">
        <v>1</v>
      </c>
      <c r="B133" s="9" t="s">
        <v>549</v>
      </c>
      <c r="C133" s="28" t="s">
        <v>461</v>
      </c>
      <c r="D133" s="28">
        <f>3+10</f>
        <v>13</v>
      </c>
      <c r="E133" s="30"/>
      <c r="F133" s="31"/>
    </row>
    <row r="134" spans="1:6" s="33" customFormat="1">
      <c r="A134" s="42"/>
      <c r="B134" s="9"/>
      <c r="C134" s="28"/>
      <c r="D134" s="28"/>
      <c r="E134" s="30"/>
      <c r="F134" s="31"/>
    </row>
    <row r="135" spans="1:6" s="33" customFormat="1">
      <c r="A135" s="42"/>
      <c r="B135" s="9" t="s">
        <v>248</v>
      </c>
      <c r="C135" s="28"/>
      <c r="D135" s="28"/>
      <c r="E135" s="30"/>
      <c r="F135" s="31"/>
    </row>
    <row r="136" spans="1:6" s="33" customFormat="1">
      <c r="A136" s="42"/>
      <c r="B136" s="9"/>
      <c r="C136" s="28"/>
      <c r="D136" s="28"/>
      <c r="E136" s="30"/>
      <c r="F136" s="31"/>
    </row>
    <row r="137" spans="1:6" s="33" customFormat="1">
      <c r="A137" s="42"/>
      <c r="B137" s="9" t="s">
        <v>249</v>
      </c>
      <c r="C137" s="28"/>
      <c r="D137" s="28"/>
      <c r="E137" s="30"/>
      <c r="F137" s="31"/>
    </row>
    <row r="138" spans="1:6" s="33" customFormat="1">
      <c r="A138" s="42"/>
      <c r="B138" s="9"/>
      <c r="C138" s="28"/>
      <c r="D138" s="28"/>
      <c r="E138" s="30"/>
      <c r="F138" s="31"/>
    </row>
    <row r="139" spans="1:6" s="33" customFormat="1">
      <c r="A139" s="42">
        <v>2</v>
      </c>
      <c r="B139" s="9" t="s">
        <v>250</v>
      </c>
      <c r="C139" s="28" t="s">
        <v>461</v>
      </c>
      <c r="D139" s="28">
        <f>3+6</f>
        <v>9</v>
      </c>
      <c r="E139" s="30"/>
      <c r="F139" s="31"/>
    </row>
    <row r="140" spans="1:6" s="33" customFormat="1">
      <c r="A140" s="42"/>
      <c r="B140" s="9"/>
      <c r="C140" s="28"/>
      <c r="D140" s="28"/>
      <c r="E140" s="30"/>
      <c r="F140" s="31"/>
    </row>
    <row r="141" spans="1:6" s="33" customFormat="1">
      <c r="A141" s="42"/>
      <c r="B141" s="9" t="s">
        <v>251</v>
      </c>
      <c r="C141" s="28"/>
      <c r="D141" s="28"/>
      <c r="E141" s="30"/>
      <c r="F141" s="31"/>
    </row>
    <row r="142" spans="1:6" s="33" customFormat="1">
      <c r="A142" s="42"/>
      <c r="B142" s="9"/>
      <c r="C142" s="28"/>
      <c r="D142" s="28"/>
      <c r="E142" s="30"/>
      <c r="F142" s="31"/>
    </row>
    <row r="143" spans="1:6" s="33" customFormat="1">
      <c r="A143" s="42">
        <v>3</v>
      </c>
      <c r="B143" s="9" t="s">
        <v>252</v>
      </c>
      <c r="C143" s="28" t="s">
        <v>463</v>
      </c>
      <c r="D143" s="28">
        <f>9+13</f>
        <v>22</v>
      </c>
      <c r="E143" s="30"/>
      <c r="F143" s="31"/>
    </row>
    <row r="144" spans="1:6" s="33" customFormat="1">
      <c r="A144" s="42"/>
      <c r="B144" s="9"/>
      <c r="C144" s="28"/>
      <c r="D144" s="28"/>
      <c r="E144" s="30"/>
      <c r="F144" s="31"/>
    </row>
    <row r="145" spans="1:6" s="33" customFormat="1">
      <c r="A145" s="42"/>
      <c r="B145" s="9" t="s">
        <v>253</v>
      </c>
      <c r="C145" s="28"/>
      <c r="D145" s="28"/>
      <c r="E145" s="30"/>
      <c r="F145" s="31"/>
    </row>
    <row r="146" spans="1:6" s="33" customFormat="1">
      <c r="A146" s="42"/>
      <c r="B146" s="9"/>
      <c r="C146" s="28"/>
      <c r="D146" s="28"/>
      <c r="E146" s="30"/>
      <c r="F146" s="31"/>
    </row>
    <row r="147" spans="1:6" s="33" customFormat="1">
      <c r="A147" s="42">
        <v>4</v>
      </c>
      <c r="B147" s="9" t="s">
        <v>254</v>
      </c>
      <c r="C147" s="28" t="s">
        <v>10</v>
      </c>
      <c r="D147" s="28">
        <v>1</v>
      </c>
      <c r="E147" s="30"/>
      <c r="F147" s="31"/>
    </row>
    <row r="148" spans="1:6" s="33" customFormat="1">
      <c r="A148" s="42"/>
      <c r="B148" s="9"/>
      <c r="C148" s="28"/>
      <c r="D148" s="28"/>
      <c r="E148" s="30"/>
      <c r="F148" s="31"/>
    </row>
    <row r="149" spans="1:6" s="33" customFormat="1">
      <c r="A149" s="42"/>
      <c r="B149" s="9" t="s">
        <v>255</v>
      </c>
      <c r="C149" s="28"/>
      <c r="D149" s="28"/>
      <c r="E149" s="30"/>
      <c r="F149" s="31"/>
    </row>
    <row r="150" spans="1:6" s="33" customFormat="1">
      <c r="A150" s="42"/>
      <c r="B150" s="9"/>
      <c r="C150" s="28"/>
      <c r="D150" s="28"/>
      <c r="E150" s="30"/>
      <c r="F150" s="31"/>
    </row>
    <row r="151" spans="1:6" s="33" customFormat="1">
      <c r="A151" s="42"/>
      <c r="B151" s="9" t="s">
        <v>256</v>
      </c>
      <c r="C151" s="28"/>
      <c r="D151" s="28"/>
      <c r="E151" s="30"/>
      <c r="F151" s="31"/>
    </row>
    <row r="152" spans="1:6" s="33" customFormat="1">
      <c r="A152" s="42"/>
      <c r="B152" s="9"/>
      <c r="C152" s="28"/>
      <c r="D152" s="28"/>
      <c r="E152" s="30"/>
      <c r="F152" s="31"/>
    </row>
    <row r="153" spans="1:6" s="33" customFormat="1">
      <c r="A153" s="42">
        <v>5</v>
      </c>
      <c r="B153" s="9" t="s">
        <v>257</v>
      </c>
      <c r="C153" s="28" t="s">
        <v>461</v>
      </c>
      <c r="D153" s="28">
        <f>2+4</f>
        <v>6</v>
      </c>
      <c r="E153" s="30"/>
      <c r="F153" s="31"/>
    </row>
    <row r="154" spans="1:6" s="33" customFormat="1">
      <c r="A154" s="42"/>
      <c r="B154" s="9"/>
      <c r="C154" s="28"/>
      <c r="D154" s="28"/>
      <c r="E154" s="30"/>
      <c r="F154" s="31"/>
    </row>
    <row r="155" spans="1:6" s="33" customFormat="1">
      <c r="A155" s="42"/>
      <c r="B155" s="9" t="s">
        <v>258</v>
      </c>
      <c r="C155" s="28"/>
      <c r="D155" s="28"/>
      <c r="E155" s="30"/>
      <c r="F155" s="31"/>
    </row>
    <row r="156" spans="1:6" s="33" customFormat="1">
      <c r="A156" s="42"/>
      <c r="B156" s="9"/>
      <c r="C156" s="28"/>
      <c r="D156" s="28"/>
      <c r="E156" s="30"/>
      <c r="F156" s="31"/>
    </row>
    <row r="157" spans="1:6" s="33" customFormat="1" ht="29">
      <c r="A157" s="42">
        <v>6</v>
      </c>
      <c r="B157" s="9" t="s">
        <v>259</v>
      </c>
      <c r="C157" s="28" t="s">
        <v>463</v>
      </c>
      <c r="D157" s="28">
        <f>4+7</f>
        <v>11</v>
      </c>
      <c r="E157" s="30"/>
      <c r="F157" s="31"/>
    </row>
    <row r="158" spans="1:6" s="33" customFormat="1">
      <c r="A158" s="42"/>
      <c r="B158" s="9"/>
      <c r="C158" s="28"/>
      <c r="D158" s="28"/>
      <c r="E158" s="30"/>
      <c r="F158" s="31"/>
    </row>
    <row r="159" spans="1:6" s="33" customFormat="1">
      <c r="A159" s="42"/>
      <c r="B159" s="9"/>
      <c r="C159" s="28"/>
      <c r="D159" s="28"/>
      <c r="E159" s="30"/>
      <c r="F159" s="31"/>
    </row>
    <row r="160" spans="1:6" s="96" customFormat="1">
      <c r="A160" s="92"/>
      <c r="B160" s="26" t="s">
        <v>601</v>
      </c>
      <c r="C160" s="235"/>
      <c r="D160" s="227"/>
      <c r="E160" s="95"/>
      <c r="F160" s="103">
        <f>SUM(F123:F159)</f>
        <v>0</v>
      </c>
    </row>
    <row r="161" spans="1:6" s="96" customFormat="1">
      <c r="A161" s="92"/>
      <c r="B161" s="26" t="s">
        <v>602</v>
      </c>
      <c r="C161" s="235"/>
      <c r="D161" s="227"/>
      <c r="E161" s="95"/>
      <c r="F161" s="104">
        <f>F160</f>
        <v>0</v>
      </c>
    </row>
    <row r="162" spans="1:6" s="33" customFormat="1">
      <c r="A162" s="42"/>
      <c r="B162" s="9"/>
      <c r="C162" s="28"/>
      <c r="D162" s="28"/>
      <c r="E162" s="30"/>
      <c r="F162" s="31"/>
    </row>
    <row r="163" spans="1:6" s="33" customFormat="1">
      <c r="A163" s="42"/>
      <c r="B163" s="9" t="s">
        <v>260</v>
      </c>
      <c r="C163" s="28"/>
      <c r="D163" s="28"/>
      <c r="E163" s="30"/>
      <c r="F163" s="31"/>
    </row>
    <row r="164" spans="1:6" s="33" customFormat="1">
      <c r="A164" s="42"/>
      <c r="B164" s="9"/>
      <c r="C164" s="28"/>
      <c r="D164" s="28"/>
      <c r="E164" s="30"/>
      <c r="F164" s="31"/>
    </row>
    <row r="165" spans="1:6" s="33" customFormat="1">
      <c r="A165" s="42"/>
      <c r="B165" s="9" t="s">
        <v>261</v>
      </c>
      <c r="C165" s="28"/>
      <c r="D165" s="28"/>
      <c r="E165" s="30"/>
      <c r="F165" s="31"/>
    </row>
    <row r="166" spans="1:6" s="33" customFormat="1">
      <c r="A166" s="42"/>
      <c r="B166" s="9"/>
      <c r="C166" s="28"/>
      <c r="D166" s="28"/>
      <c r="E166" s="30"/>
      <c r="F166" s="31"/>
    </row>
    <row r="167" spans="1:6" s="33" customFormat="1" ht="29">
      <c r="A167" s="42">
        <v>7</v>
      </c>
      <c r="B167" s="9" t="s">
        <v>262</v>
      </c>
      <c r="C167" s="28" t="s">
        <v>463</v>
      </c>
      <c r="D167" s="28">
        <f>4+7</f>
        <v>11</v>
      </c>
      <c r="E167" s="30"/>
      <c r="F167" s="31"/>
    </row>
    <row r="168" spans="1:6" s="33" customFormat="1">
      <c r="A168" s="42"/>
      <c r="B168" s="9"/>
      <c r="C168" s="28"/>
      <c r="D168" s="28"/>
      <c r="E168" s="30"/>
      <c r="F168" s="31"/>
    </row>
    <row r="169" spans="1:6" s="33" customFormat="1">
      <c r="A169" s="42">
        <v>8</v>
      </c>
      <c r="B169" s="9" t="s">
        <v>263</v>
      </c>
      <c r="C169" s="28" t="s">
        <v>463</v>
      </c>
      <c r="D169" s="28">
        <f>9+13</f>
        <v>22</v>
      </c>
      <c r="E169" s="30"/>
      <c r="F169" s="31">
        <f t="shared" ref="F169" si="1">D169*E169</f>
        <v>0</v>
      </c>
    </row>
    <row r="170" spans="1:6" s="33" customFormat="1">
      <c r="A170" s="42"/>
      <c r="B170" s="9"/>
      <c r="C170" s="28"/>
      <c r="D170" s="28"/>
      <c r="E170" s="30"/>
      <c r="F170" s="31"/>
    </row>
    <row r="171" spans="1:6" s="33" customFormat="1">
      <c r="A171" s="42"/>
      <c r="B171" s="9"/>
      <c r="C171" s="28"/>
      <c r="D171" s="28"/>
      <c r="E171" s="30"/>
      <c r="F171" s="31"/>
    </row>
    <row r="172" spans="1:6" s="33" customFormat="1" ht="15" thickBot="1">
      <c r="A172" s="42"/>
      <c r="B172" s="9" t="s">
        <v>275</v>
      </c>
      <c r="C172" s="28"/>
      <c r="D172" s="28"/>
      <c r="E172" s="30"/>
      <c r="F172" s="34">
        <f>SUM(F161:F171)</f>
        <v>0</v>
      </c>
    </row>
    <row r="173" spans="1:6" s="33" customFormat="1" ht="15" thickTop="1">
      <c r="A173" s="42"/>
      <c r="B173" s="9" t="s">
        <v>430</v>
      </c>
      <c r="C173" s="28"/>
      <c r="D173" s="28"/>
      <c r="E173" s="30"/>
      <c r="F173" s="31"/>
    </row>
    <row r="174" spans="1:6" s="33" customFormat="1">
      <c r="A174" s="42"/>
      <c r="B174" s="9"/>
      <c r="C174" s="28"/>
      <c r="D174" s="28"/>
      <c r="E174" s="30"/>
      <c r="F174" s="31"/>
    </row>
    <row r="175" spans="1:6" s="33" customFormat="1">
      <c r="A175" s="42"/>
      <c r="B175" s="9" t="s">
        <v>276</v>
      </c>
      <c r="C175" s="28"/>
      <c r="D175" s="28"/>
      <c r="E175" s="30"/>
      <c r="F175" s="31"/>
    </row>
    <row r="176" spans="1:6" s="33" customFormat="1">
      <c r="A176" s="42"/>
      <c r="B176" s="9"/>
      <c r="C176" s="28"/>
      <c r="D176" s="28"/>
      <c r="E176" s="30"/>
      <c r="F176" s="31"/>
    </row>
    <row r="177" spans="1:6" s="33" customFormat="1">
      <c r="A177" s="42"/>
      <c r="B177" s="9" t="s">
        <v>266</v>
      </c>
      <c r="C177" s="28"/>
      <c r="D177" s="28"/>
      <c r="E177" s="30"/>
      <c r="F177" s="31"/>
    </row>
    <row r="178" spans="1:6" s="33" customFormat="1">
      <c r="A178" s="42"/>
      <c r="B178" s="9"/>
      <c r="C178" s="28"/>
      <c r="D178" s="28"/>
      <c r="E178" s="30"/>
      <c r="F178" s="31"/>
    </row>
    <row r="179" spans="1:6" s="33" customFormat="1">
      <c r="A179" s="42"/>
      <c r="B179" s="9" t="s">
        <v>605</v>
      </c>
      <c r="C179" s="28"/>
      <c r="D179" s="28"/>
      <c r="E179" s="30"/>
      <c r="F179" s="31"/>
    </row>
    <row r="180" spans="1:6" s="33" customFormat="1">
      <c r="A180" s="42"/>
      <c r="B180" s="9"/>
      <c r="C180" s="28"/>
      <c r="D180" s="28"/>
      <c r="E180" s="30"/>
      <c r="F180" s="31"/>
    </row>
    <row r="181" spans="1:6" s="33" customFormat="1">
      <c r="A181" s="42"/>
      <c r="B181" s="9" t="s">
        <v>611</v>
      </c>
      <c r="C181" s="28"/>
      <c r="D181" s="28"/>
      <c r="E181" s="30"/>
      <c r="F181" s="31"/>
    </row>
    <row r="182" spans="1:6" s="33" customFormat="1">
      <c r="A182" s="42"/>
      <c r="B182" s="9"/>
      <c r="C182" s="28"/>
      <c r="D182" s="28"/>
      <c r="E182" s="30"/>
      <c r="F182" s="31"/>
    </row>
    <row r="183" spans="1:6" s="33" customFormat="1" ht="58">
      <c r="A183" s="42"/>
      <c r="B183" s="9" t="s">
        <v>612</v>
      </c>
      <c r="C183" s="28"/>
      <c r="D183" s="28"/>
      <c r="E183" s="30"/>
      <c r="F183" s="31"/>
    </row>
    <row r="184" spans="1:6" s="33" customFormat="1">
      <c r="A184" s="42"/>
      <c r="B184" s="9"/>
      <c r="C184" s="28"/>
      <c r="D184" s="28"/>
      <c r="E184" s="30"/>
      <c r="F184" s="31"/>
    </row>
    <row r="185" spans="1:6" s="33" customFormat="1" ht="58">
      <c r="A185" s="42"/>
      <c r="B185" s="9" t="s">
        <v>613</v>
      </c>
      <c r="C185" s="28"/>
      <c r="D185" s="28"/>
      <c r="E185" s="30"/>
      <c r="F185" s="31"/>
    </row>
    <row r="186" spans="1:6" s="33" customFormat="1">
      <c r="A186" s="42"/>
      <c r="B186" s="9"/>
      <c r="C186" s="28"/>
      <c r="D186" s="28"/>
      <c r="E186" s="30"/>
      <c r="F186" s="31"/>
    </row>
    <row r="187" spans="1:6" s="33" customFormat="1">
      <c r="A187" s="42"/>
      <c r="B187" s="9" t="s">
        <v>614</v>
      </c>
      <c r="C187" s="28"/>
      <c r="D187" s="28"/>
      <c r="E187" s="30"/>
      <c r="F187" s="31"/>
    </row>
    <row r="188" spans="1:6" s="33" customFormat="1">
      <c r="A188" s="42"/>
      <c r="B188" s="9"/>
      <c r="C188" s="28"/>
      <c r="D188" s="28"/>
      <c r="E188" s="30"/>
      <c r="F188" s="31"/>
    </row>
    <row r="189" spans="1:6" s="33" customFormat="1" ht="43.5">
      <c r="A189" s="42"/>
      <c r="B189" s="9" t="s">
        <v>615</v>
      </c>
      <c r="C189" s="28"/>
      <c r="D189" s="28"/>
      <c r="E189" s="30"/>
      <c r="F189" s="31"/>
    </row>
    <row r="190" spans="1:6" s="33" customFormat="1">
      <c r="A190" s="42"/>
      <c r="B190" s="9"/>
      <c r="C190" s="28"/>
      <c r="D190" s="28"/>
      <c r="E190" s="30"/>
      <c r="F190" s="31"/>
    </row>
    <row r="191" spans="1:6" s="33" customFormat="1" ht="29">
      <c r="A191" s="42"/>
      <c r="B191" s="9" t="s">
        <v>616</v>
      </c>
      <c r="C191" s="28"/>
      <c r="D191" s="28"/>
      <c r="E191" s="30"/>
      <c r="F191" s="31"/>
    </row>
    <row r="192" spans="1:6" s="33" customFormat="1">
      <c r="A192" s="42"/>
      <c r="B192" s="9"/>
      <c r="C192" s="28"/>
      <c r="D192" s="28"/>
      <c r="E192" s="30"/>
      <c r="F192" s="31"/>
    </row>
    <row r="193" spans="1:6" s="33" customFormat="1">
      <c r="A193" s="42"/>
      <c r="B193" s="9" t="s">
        <v>617</v>
      </c>
      <c r="C193" s="28"/>
      <c r="D193" s="28"/>
      <c r="E193" s="30"/>
      <c r="F193" s="31"/>
    </row>
    <row r="194" spans="1:6" s="33" customFormat="1">
      <c r="A194" s="42"/>
      <c r="B194" s="9"/>
      <c r="C194" s="28"/>
      <c r="D194" s="28"/>
      <c r="E194" s="30"/>
      <c r="F194" s="31"/>
    </row>
    <row r="195" spans="1:6" s="33" customFormat="1" ht="58">
      <c r="A195" s="42"/>
      <c r="B195" s="9" t="s">
        <v>618</v>
      </c>
      <c r="C195" s="28"/>
      <c r="D195" s="28"/>
      <c r="E195" s="30"/>
      <c r="F195" s="31"/>
    </row>
    <row r="196" spans="1:6" s="33" customFormat="1">
      <c r="A196" s="42"/>
      <c r="B196" s="9"/>
      <c r="C196" s="28"/>
      <c r="D196" s="28"/>
      <c r="E196" s="30"/>
      <c r="F196" s="31"/>
    </row>
    <row r="197" spans="1:6" s="33" customFormat="1">
      <c r="A197" s="42"/>
      <c r="B197" s="9" t="s">
        <v>267</v>
      </c>
      <c r="C197" s="28"/>
      <c r="D197" s="28"/>
      <c r="E197" s="30"/>
      <c r="F197" s="31"/>
    </row>
    <row r="198" spans="1:6" s="33" customFormat="1">
      <c r="A198" s="42"/>
      <c r="B198" s="9"/>
      <c r="C198" s="28"/>
      <c r="D198" s="28"/>
      <c r="E198" s="30"/>
      <c r="F198" s="31"/>
    </row>
    <row r="199" spans="1:6" s="33" customFormat="1">
      <c r="A199" s="42"/>
      <c r="B199" s="9" t="s">
        <v>268</v>
      </c>
      <c r="C199" s="28"/>
      <c r="D199" s="28"/>
      <c r="E199" s="30"/>
      <c r="F199" s="31"/>
    </row>
    <row r="200" spans="1:6" s="33" customFormat="1">
      <c r="A200" s="42"/>
      <c r="B200" s="9"/>
      <c r="C200" s="28"/>
      <c r="D200" s="28"/>
      <c r="E200" s="30"/>
      <c r="F200" s="31"/>
    </row>
    <row r="201" spans="1:6" s="33" customFormat="1">
      <c r="A201" s="42">
        <v>1</v>
      </c>
      <c r="B201" s="9" t="s">
        <v>269</v>
      </c>
      <c r="C201" s="28" t="s">
        <v>461</v>
      </c>
      <c r="D201" s="28">
        <f>1+2</f>
        <v>3</v>
      </c>
      <c r="E201" s="30"/>
      <c r="F201" s="31"/>
    </row>
    <row r="202" spans="1:6" s="33" customFormat="1">
      <c r="A202" s="42"/>
      <c r="B202" s="9"/>
      <c r="C202" s="28"/>
      <c r="D202" s="28"/>
      <c r="E202" s="30"/>
      <c r="F202" s="31"/>
    </row>
    <row r="203" spans="1:6" s="33" customFormat="1">
      <c r="A203" s="42"/>
      <c r="B203" s="9" t="s">
        <v>270</v>
      </c>
      <c r="C203" s="28"/>
      <c r="D203" s="28"/>
      <c r="E203" s="30"/>
      <c r="F203" s="31"/>
    </row>
    <row r="204" spans="1:6" s="33" customFormat="1">
      <c r="A204" s="42"/>
      <c r="B204" s="9"/>
      <c r="C204" s="28"/>
      <c r="D204" s="28"/>
      <c r="E204" s="30"/>
      <c r="F204" s="31"/>
    </row>
    <row r="205" spans="1:6" s="33" customFormat="1">
      <c r="A205" s="42"/>
      <c r="B205" s="9" t="s">
        <v>268</v>
      </c>
      <c r="C205" s="28"/>
      <c r="D205" s="28"/>
      <c r="E205" s="30"/>
      <c r="F205" s="31"/>
    </row>
    <row r="206" spans="1:6" s="33" customFormat="1">
      <c r="A206" s="42"/>
      <c r="B206" s="9"/>
      <c r="C206" s="28"/>
      <c r="D206" s="28"/>
      <c r="E206" s="30"/>
      <c r="F206" s="31"/>
    </row>
    <row r="207" spans="1:6" s="33" customFormat="1">
      <c r="A207" s="42">
        <v>2</v>
      </c>
      <c r="B207" s="9" t="s">
        <v>271</v>
      </c>
      <c r="C207" s="28" t="s">
        <v>461</v>
      </c>
      <c r="D207" s="28">
        <f>0.5+1.5</f>
        <v>2</v>
      </c>
      <c r="E207" s="30"/>
      <c r="F207" s="31"/>
    </row>
    <row r="208" spans="1:6" s="33" customFormat="1">
      <c r="A208" s="42"/>
      <c r="B208" s="9"/>
      <c r="C208" s="28"/>
      <c r="D208" s="28"/>
      <c r="E208" s="30"/>
      <c r="F208" s="31"/>
    </row>
    <row r="209" spans="1:6" s="33" customFormat="1">
      <c r="A209" s="42"/>
      <c r="B209" s="9" t="s">
        <v>272</v>
      </c>
      <c r="C209" s="28"/>
      <c r="D209" s="28"/>
      <c r="E209" s="30"/>
      <c r="F209" s="31"/>
    </row>
    <row r="210" spans="1:6" s="33" customFormat="1">
      <c r="A210" s="42"/>
      <c r="B210" s="9" t="s">
        <v>273</v>
      </c>
      <c r="C210" s="28"/>
      <c r="D210" s="28"/>
      <c r="E210" s="30"/>
      <c r="F210" s="31"/>
    </row>
    <row r="211" spans="1:6" s="33" customFormat="1">
      <c r="A211" s="42"/>
      <c r="B211" s="9"/>
      <c r="C211" s="28"/>
      <c r="D211" s="28"/>
      <c r="E211" s="30"/>
      <c r="F211" s="31"/>
    </row>
    <row r="212" spans="1:6" s="33" customFormat="1">
      <c r="A212" s="42">
        <v>3</v>
      </c>
      <c r="B212" s="9" t="s">
        <v>274</v>
      </c>
      <c r="C212" s="28" t="s">
        <v>463</v>
      </c>
      <c r="D212" s="28">
        <v>13</v>
      </c>
      <c r="E212" s="30"/>
      <c r="F212" s="31"/>
    </row>
    <row r="213" spans="1:6" s="33" customFormat="1">
      <c r="A213" s="42"/>
      <c r="B213" s="9"/>
      <c r="C213" s="28"/>
      <c r="D213" s="28"/>
      <c r="E213" s="30"/>
      <c r="F213" s="31"/>
    </row>
    <row r="214" spans="1:6" s="33" customFormat="1">
      <c r="A214" s="42"/>
      <c r="B214" s="9"/>
      <c r="C214" s="28"/>
      <c r="D214" s="28"/>
      <c r="E214" s="30"/>
      <c r="F214" s="31"/>
    </row>
    <row r="215" spans="1:6" s="33" customFormat="1">
      <c r="A215" s="42"/>
      <c r="B215" s="9"/>
      <c r="C215" s="28"/>
      <c r="D215" s="28"/>
      <c r="E215" s="30"/>
      <c r="F215" s="31"/>
    </row>
    <row r="216" spans="1:6" s="33" customFormat="1">
      <c r="A216" s="42"/>
      <c r="B216" s="9"/>
      <c r="C216" s="28"/>
      <c r="D216" s="28"/>
      <c r="E216" s="30"/>
      <c r="F216" s="31"/>
    </row>
    <row r="217" spans="1:6" s="33" customFormat="1" ht="15" thickBot="1">
      <c r="A217" s="42"/>
      <c r="B217" s="9" t="s">
        <v>290</v>
      </c>
      <c r="C217" s="28"/>
      <c r="D217" s="28"/>
      <c r="E217" s="30"/>
      <c r="F217" s="34">
        <f>SUM(F175:F216)</f>
        <v>0</v>
      </c>
    </row>
    <row r="218" spans="1:6" s="33" customFormat="1" ht="15" thickTop="1">
      <c r="A218" s="42"/>
      <c r="B218" s="9" t="s">
        <v>430</v>
      </c>
      <c r="C218" s="28"/>
      <c r="D218" s="28"/>
      <c r="E218" s="30"/>
      <c r="F218" s="31"/>
    </row>
    <row r="219" spans="1:6" s="33" customFormat="1">
      <c r="A219" s="42"/>
      <c r="B219" s="9"/>
      <c r="C219" s="28"/>
      <c r="D219" s="28"/>
      <c r="E219" s="30"/>
      <c r="F219" s="31"/>
    </row>
    <row r="220" spans="1:6" s="33" customFormat="1">
      <c r="A220" s="42"/>
      <c r="B220" s="9" t="s">
        <v>291</v>
      </c>
      <c r="C220" s="28"/>
      <c r="D220" s="28"/>
      <c r="E220" s="30"/>
      <c r="F220" s="31"/>
    </row>
    <row r="221" spans="1:6" s="33" customFormat="1">
      <c r="A221" s="42"/>
      <c r="B221" s="9"/>
      <c r="C221" s="28"/>
      <c r="D221" s="28"/>
      <c r="E221" s="30"/>
      <c r="F221" s="31"/>
    </row>
    <row r="222" spans="1:6" s="33" customFormat="1">
      <c r="A222" s="42"/>
      <c r="B222" s="9" t="s">
        <v>277</v>
      </c>
      <c r="C222" s="28"/>
      <c r="D222" s="28"/>
      <c r="E222" s="30"/>
      <c r="F222" s="31"/>
    </row>
    <row r="223" spans="1:6" s="33" customFormat="1">
      <c r="A223" s="42"/>
      <c r="B223" s="9"/>
      <c r="C223" s="28"/>
      <c r="D223" s="28"/>
      <c r="E223" s="30"/>
      <c r="F223" s="31"/>
    </row>
    <row r="224" spans="1:6" s="33" customFormat="1">
      <c r="A224" s="42"/>
      <c r="B224" s="9" t="s">
        <v>605</v>
      </c>
      <c r="C224" s="28"/>
      <c r="D224" s="28"/>
      <c r="E224" s="30"/>
      <c r="F224" s="31"/>
    </row>
    <row r="225" spans="1:6" s="33" customFormat="1">
      <c r="A225" s="42"/>
      <c r="B225" s="9"/>
      <c r="C225" s="28"/>
      <c r="D225" s="28"/>
      <c r="E225" s="30"/>
      <c r="F225" s="31"/>
    </row>
    <row r="226" spans="1:6" s="33" customFormat="1">
      <c r="A226" s="42"/>
      <c r="B226" s="9" t="s">
        <v>619</v>
      </c>
      <c r="C226" s="28"/>
      <c r="D226" s="28"/>
      <c r="E226" s="30"/>
      <c r="F226" s="31"/>
    </row>
    <row r="227" spans="1:6" s="33" customFormat="1">
      <c r="A227" s="42"/>
      <c r="B227" s="9"/>
      <c r="C227" s="28"/>
      <c r="D227" s="28"/>
      <c r="E227" s="30"/>
      <c r="F227" s="31"/>
    </row>
    <row r="228" spans="1:6" s="33" customFormat="1">
      <c r="A228" s="42"/>
      <c r="B228" s="9" t="s">
        <v>620</v>
      </c>
      <c r="C228" s="28"/>
      <c r="D228" s="28"/>
      <c r="E228" s="30"/>
      <c r="F228" s="31"/>
    </row>
    <row r="229" spans="1:6" s="33" customFormat="1">
      <c r="A229" s="42"/>
      <c r="B229" s="9"/>
      <c r="C229" s="28"/>
      <c r="D229" s="28"/>
      <c r="E229" s="30"/>
      <c r="F229" s="31"/>
    </row>
    <row r="230" spans="1:6" s="33" customFormat="1">
      <c r="A230" s="42"/>
      <c r="B230" s="9" t="s">
        <v>621</v>
      </c>
      <c r="C230" s="28"/>
      <c r="D230" s="28"/>
      <c r="E230" s="30"/>
      <c r="F230" s="31"/>
    </row>
    <row r="231" spans="1:6" s="33" customFormat="1">
      <c r="A231" s="42"/>
      <c r="B231" s="9"/>
      <c r="C231" s="28"/>
      <c r="D231" s="28"/>
      <c r="E231" s="30"/>
      <c r="F231" s="31"/>
    </row>
    <row r="232" spans="1:6" s="33" customFormat="1">
      <c r="A232" s="42"/>
      <c r="B232" s="9" t="s">
        <v>278</v>
      </c>
      <c r="C232" s="28"/>
      <c r="D232" s="28"/>
      <c r="E232" s="30"/>
      <c r="F232" s="31"/>
    </row>
    <row r="233" spans="1:6" s="33" customFormat="1">
      <c r="A233" s="42"/>
      <c r="B233" s="9"/>
      <c r="C233" s="28"/>
      <c r="D233" s="28"/>
      <c r="E233" s="30"/>
      <c r="F233" s="31"/>
    </row>
    <row r="234" spans="1:6" s="33" customFormat="1">
      <c r="A234" s="42"/>
      <c r="B234" s="9" t="s">
        <v>279</v>
      </c>
      <c r="C234" s="28"/>
      <c r="D234" s="28"/>
      <c r="E234" s="30"/>
      <c r="F234" s="31"/>
    </row>
    <row r="235" spans="1:6" s="33" customFormat="1">
      <c r="A235" s="42"/>
      <c r="B235" s="9"/>
      <c r="C235" s="28"/>
      <c r="D235" s="28"/>
      <c r="E235" s="30"/>
      <c r="F235" s="31"/>
    </row>
    <row r="236" spans="1:6" s="33" customFormat="1">
      <c r="A236" s="42">
        <v>1</v>
      </c>
      <c r="B236" s="9" t="s">
        <v>280</v>
      </c>
      <c r="C236" s="28" t="s">
        <v>463</v>
      </c>
      <c r="D236" s="28">
        <f>3+4</f>
        <v>7</v>
      </c>
      <c r="E236" s="30"/>
      <c r="F236" s="31"/>
    </row>
    <row r="237" spans="1:6" s="33" customFormat="1">
      <c r="A237" s="42"/>
      <c r="B237" s="9"/>
      <c r="C237" s="28"/>
      <c r="D237" s="28"/>
      <c r="E237" s="30"/>
      <c r="F237" s="31"/>
    </row>
    <row r="238" spans="1:6" s="33" customFormat="1">
      <c r="A238" s="42"/>
      <c r="B238" s="9" t="s">
        <v>282</v>
      </c>
      <c r="C238" s="28"/>
      <c r="D238" s="28"/>
      <c r="E238" s="30"/>
      <c r="F238" s="31"/>
    </row>
    <row r="239" spans="1:6" s="33" customFormat="1">
      <c r="A239" s="42"/>
      <c r="B239" s="9"/>
      <c r="C239" s="28"/>
      <c r="D239" s="28"/>
      <c r="E239" s="30"/>
      <c r="F239" s="31"/>
    </row>
    <row r="240" spans="1:6" s="33" customFormat="1">
      <c r="A240" s="42"/>
      <c r="B240" s="9" t="s">
        <v>283</v>
      </c>
      <c r="C240" s="28"/>
      <c r="D240" s="28"/>
      <c r="E240" s="30"/>
      <c r="F240" s="31"/>
    </row>
    <row r="241" spans="1:6" s="33" customFormat="1">
      <c r="A241" s="42"/>
      <c r="B241" s="9"/>
      <c r="C241" s="28"/>
      <c r="D241" s="28"/>
      <c r="E241" s="30"/>
      <c r="F241" s="31"/>
    </row>
    <row r="242" spans="1:6" s="33" customFormat="1">
      <c r="A242" s="42">
        <v>2</v>
      </c>
      <c r="B242" s="9" t="s">
        <v>280</v>
      </c>
      <c r="C242" s="28" t="s">
        <v>463</v>
      </c>
      <c r="D242" s="28">
        <f>23</f>
        <v>23</v>
      </c>
      <c r="E242" s="30"/>
      <c r="F242" s="31"/>
    </row>
    <row r="243" spans="1:6" s="33" customFormat="1">
      <c r="A243" s="42"/>
      <c r="B243" s="9"/>
      <c r="C243" s="28"/>
      <c r="D243" s="28"/>
      <c r="E243" s="30"/>
      <c r="F243" s="31"/>
    </row>
    <row r="244" spans="1:6" s="33" customFormat="1">
      <c r="A244" s="42">
        <v>3</v>
      </c>
      <c r="B244" s="9" t="s">
        <v>281</v>
      </c>
      <c r="C244" s="28" t="s">
        <v>463</v>
      </c>
      <c r="D244" s="28">
        <v>21</v>
      </c>
      <c r="E244" s="30"/>
      <c r="F244" s="31"/>
    </row>
    <row r="245" spans="1:6" s="33" customFormat="1">
      <c r="A245" s="42"/>
      <c r="B245" s="9"/>
      <c r="C245" s="28"/>
      <c r="D245" s="28"/>
      <c r="E245" s="30"/>
      <c r="F245" s="31"/>
    </row>
    <row r="246" spans="1:6" s="33" customFormat="1">
      <c r="A246" s="42"/>
      <c r="B246" s="9" t="s">
        <v>7</v>
      </c>
      <c r="C246" s="28"/>
      <c r="D246" s="28"/>
      <c r="E246" s="30"/>
      <c r="F246" s="31"/>
    </row>
    <row r="247" spans="1:6" s="33" customFormat="1">
      <c r="A247" s="42"/>
      <c r="B247" s="9"/>
      <c r="C247" s="28"/>
      <c r="D247" s="28"/>
      <c r="E247" s="30"/>
      <c r="F247" s="31"/>
    </row>
    <row r="248" spans="1:6" s="33" customFormat="1">
      <c r="A248" s="42">
        <v>4</v>
      </c>
      <c r="B248" s="9" t="s">
        <v>481</v>
      </c>
      <c r="C248" s="28" t="s">
        <v>463</v>
      </c>
      <c r="D248" s="28">
        <v>1</v>
      </c>
      <c r="E248" s="30"/>
      <c r="F248" s="31"/>
    </row>
    <row r="249" spans="1:6" s="33" customFormat="1">
      <c r="A249" s="42"/>
      <c r="B249" s="9"/>
      <c r="C249" s="28"/>
      <c r="D249" s="28"/>
      <c r="E249" s="30"/>
      <c r="F249" s="31"/>
    </row>
    <row r="250" spans="1:6" s="33" customFormat="1">
      <c r="A250" s="42">
        <v>5</v>
      </c>
      <c r="B250" s="9" t="s">
        <v>482</v>
      </c>
      <c r="C250" s="28" t="s">
        <v>463</v>
      </c>
      <c r="D250" s="28">
        <v>2</v>
      </c>
      <c r="E250" s="30"/>
      <c r="F250" s="31"/>
    </row>
    <row r="251" spans="1:6" s="33" customFormat="1">
      <c r="A251" s="42"/>
      <c r="B251" s="9"/>
      <c r="C251" s="28"/>
      <c r="D251" s="28"/>
      <c r="E251" s="30"/>
      <c r="F251" s="31"/>
    </row>
    <row r="252" spans="1:6" s="33" customFormat="1">
      <c r="A252" s="42"/>
      <c r="B252" s="9" t="s">
        <v>284</v>
      </c>
      <c r="C252" s="28"/>
      <c r="D252" s="28"/>
      <c r="E252" s="30"/>
      <c r="F252" s="31"/>
    </row>
    <row r="253" spans="1:6" s="33" customFormat="1">
      <c r="A253" s="42"/>
      <c r="B253" s="9"/>
      <c r="C253" s="28"/>
      <c r="D253" s="28"/>
      <c r="E253" s="30"/>
      <c r="F253" s="31"/>
    </row>
    <row r="254" spans="1:6" s="33" customFormat="1">
      <c r="A254" s="42">
        <v>6</v>
      </c>
      <c r="B254" s="9" t="s">
        <v>285</v>
      </c>
      <c r="C254" s="28" t="s">
        <v>5</v>
      </c>
      <c r="D254" s="28">
        <v>91</v>
      </c>
      <c r="E254" s="30"/>
      <c r="F254" s="31"/>
    </row>
    <row r="255" spans="1:6" s="33" customFormat="1">
      <c r="A255" s="42"/>
      <c r="B255" s="9"/>
      <c r="C255" s="28"/>
      <c r="D255" s="28"/>
      <c r="E255" s="30"/>
      <c r="F255" s="31"/>
    </row>
    <row r="256" spans="1:6" s="33" customFormat="1">
      <c r="A256" s="42">
        <v>7</v>
      </c>
      <c r="B256" s="9" t="s">
        <v>286</v>
      </c>
      <c r="C256" s="28" t="s">
        <v>5</v>
      </c>
      <c r="D256" s="28">
        <v>27</v>
      </c>
      <c r="E256" s="30"/>
      <c r="F256" s="31"/>
    </row>
    <row r="257" spans="1:6" s="33" customFormat="1">
      <c r="A257" s="42"/>
      <c r="B257" s="9"/>
      <c r="C257" s="28"/>
      <c r="D257" s="28"/>
      <c r="E257" s="30"/>
      <c r="F257" s="31"/>
    </row>
    <row r="258" spans="1:6" s="33" customFormat="1">
      <c r="A258" s="42">
        <v>8</v>
      </c>
      <c r="B258" s="9" t="s">
        <v>287</v>
      </c>
      <c r="C258" s="28" t="s">
        <v>5</v>
      </c>
      <c r="D258" s="28">
        <v>82</v>
      </c>
      <c r="E258" s="30"/>
      <c r="F258" s="31"/>
    </row>
    <row r="259" spans="1:6" s="33" customFormat="1">
      <c r="A259" s="42"/>
      <c r="B259" s="9"/>
      <c r="C259" s="28"/>
      <c r="D259" s="28"/>
      <c r="E259" s="30"/>
      <c r="F259" s="31"/>
    </row>
    <row r="260" spans="1:6" s="33" customFormat="1">
      <c r="A260" s="42"/>
      <c r="B260" s="9" t="s">
        <v>288</v>
      </c>
      <c r="C260" s="28"/>
      <c r="D260" s="28"/>
      <c r="E260" s="30"/>
      <c r="F260" s="31"/>
    </row>
    <row r="261" spans="1:6" s="33" customFormat="1">
      <c r="A261" s="42"/>
      <c r="B261" s="9"/>
      <c r="C261" s="28"/>
      <c r="D261" s="28"/>
      <c r="E261" s="30"/>
      <c r="F261" s="31"/>
    </row>
    <row r="262" spans="1:6" s="33" customFormat="1">
      <c r="A262" s="42">
        <v>9</v>
      </c>
      <c r="B262" s="9" t="s">
        <v>289</v>
      </c>
      <c r="C262" s="28" t="s">
        <v>5</v>
      </c>
      <c r="D262" s="28">
        <v>2.5</v>
      </c>
      <c r="E262" s="30"/>
      <c r="F262" s="31"/>
    </row>
    <row r="263" spans="1:6" s="33" customFormat="1">
      <c r="A263" s="42"/>
      <c r="B263" s="9"/>
      <c r="C263" s="28"/>
      <c r="D263" s="28"/>
      <c r="E263" s="30"/>
      <c r="F263" s="31"/>
    </row>
    <row r="264" spans="1:6" s="33" customFormat="1">
      <c r="A264" s="42"/>
      <c r="B264" s="9"/>
      <c r="C264" s="28"/>
      <c r="D264" s="28"/>
      <c r="E264" s="30"/>
      <c r="F264" s="31"/>
    </row>
    <row r="265" spans="1:6" s="33" customFormat="1">
      <c r="A265" s="42"/>
      <c r="B265" s="9"/>
      <c r="C265" s="28"/>
      <c r="D265" s="28"/>
      <c r="E265" s="30"/>
      <c r="F265" s="31"/>
    </row>
    <row r="266" spans="1:6" s="33" customFormat="1" ht="15" thickBot="1">
      <c r="A266" s="42"/>
      <c r="B266" s="9" t="s">
        <v>295</v>
      </c>
      <c r="C266" s="28"/>
      <c r="D266" s="28"/>
      <c r="E266" s="30"/>
      <c r="F266" s="34">
        <f>SUM(F231:F265)</f>
        <v>0</v>
      </c>
    </row>
    <row r="267" spans="1:6" s="33" customFormat="1" ht="15" thickTop="1">
      <c r="A267" s="42"/>
      <c r="B267" s="9" t="s">
        <v>430</v>
      </c>
      <c r="C267" s="28"/>
      <c r="D267" s="28"/>
      <c r="E267" s="30"/>
      <c r="F267" s="31"/>
    </row>
    <row r="268" spans="1:6" s="33" customFormat="1">
      <c r="A268" s="42"/>
      <c r="B268" s="9"/>
      <c r="C268" s="28"/>
      <c r="D268" s="28"/>
      <c r="E268" s="30"/>
      <c r="F268" s="31"/>
    </row>
    <row r="269" spans="1:6" s="33" customFormat="1">
      <c r="A269" s="42"/>
      <c r="B269" s="9" t="s">
        <v>296</v>
      </c>
      <c r="C269" s="28"/>
      <c r="D269" s="28"/>
      <c r="E269" s="30"/>
      <c r="F269" s="31"/>
    </row>
    <row r="270" spans="1:6" s="33" customFormat="1">
      <c r="A270" s="42"/>
      <c r="B270" s="9"/>
      <c r="C270" s="28"/>
      <c r="D270" s="28"/>
      <c r="E270" s="30"/>
      <c r="F270" s="31"/>
    </row>
    <row r="271" spans="1:6" s="33" customFormat="1">
      <c r="A271" s="42"/>
      <c r="B271" s="9" t="s">
        <v>11</v>
      </c>
      <c r="C271" s="28"/>
      <c r="D271" s="28"/>
      <c r="E271" s="30"/>
      <c r="F271" s="31"/>
    </row>
    <row r="272" spans="1:6" s="33" customFormat="1">
      <c r="A272" s="42"/>
      <c r="B272" s="9"/>
      <c r="C272" s="28"/>
      <c r="D272" s="28"/>
      <c r="E272" s="30"/>
      <c r="F272" s="31"/>
    </row>
    <row r="273" spans="1:6" s="33" customFormat="1">
      <c r="A273" s="42"/>
      <c r="B273" s="9" t="s">
        <v>605</v>
      </c>
      <c r="C273" s="28"/>
      <c r="D273" s="28"/>
      <c r="E273" s="30"/>
      <c r="F273" s="31"/>
    </row>
    <row r="274" spans="1:6" s="33" customFormat="1">
      <c r="A274" s="42"/>
      <c r="B274" s="9"/>
      <c r="C274" s="28"/>
      <c r="D274" s="28"/>
      <c r="E274" s="30"/>
      <c r="F274" s="31"/>
    </row>
    <row r="275" spans="1:6" s="33" customFormat="1">
      <c r="A275" s="42"/>
      <c r="B275" s="9" t="s">
        <v>622</v>
      </c>
      <c r="C275" s="28"/>
      <c r="D275" s="28"/>
      <c r="E275" s="30"/>
      <c r="F275" s="31"/>
    </row>
    <row r="276" spans="1:6" s="33" customFormat="1">
      <c r="A276" s="42"/>
      <c r="B276" s="9"/>
      <c r="C276" s="28"/>
      <c r="D276" s="28"/>
      <c r="E276" s="30"/>
      <c r="F276" s="31"/>
    </row>
    <row r="277" spans="1:6" s="33" customFormat="1" ht="43.5">
      <c r="A277" s="42"/>
      <c r="B277" s="9" t="s">
        <v>623</v>
      </c>
      <c r="C277" s="28"/>
      <c r="D277" s="28"/>
      <c r="E277" s="30"/>
      <c r="F277" s="31"/>
    </row>
    <row r="278" spans="1:6" s="33" customFormat="1">
      <c r="A278" s="42"/>
      <c r="B278" s="9"/>
      <c r="C278" s="28"/>
      <c r="D278" s="28"/>
      <c r="E278" s="30"/>
      <c r="F278" s="31"/>
    </row>
    <row r="279" spans="1:6" s="33" customFormat="1">
      <c r="A279" s="42"/>
      <c r="B279" s="9" t="s">
        <v>292</v>
      </c>
      <c r="C279" s="28"/>
      <c r="D279" s="28"/>
      <c r="E279" s="30"/>
      <c r="F279" s="31"/>
    </row>
    <row r="280" spans="1:6" s="33" customFormat="1">
      <c r="A280" s="42"/>
      <c r="B280" s="9"/>
      <c r="C280" s="28"/>
      <c r="D280" s="28"/>
      <c r="E280" s="30"/>
      <c r="F280" s="31"/>
    </row>
    <row r="281" spans="1:6" s="33" customFormat="1">
      <c r="A281" s="42"/>
      <c r="B281" s="9" t="s">
        <v>293</v>
      </c>
      <c r="C281" s="28"/>
      <c r="D281" s="28"/>
      <c r="E281" s="30"/>
      <c r="F281" s="31"/>
    </row>
    <row r="282" spans="1:6" s="33" customFormat="1">
      <c r="A282" s="42"/>
      <c r="B282" s="9"/>
      <c r="C282" s="28"/>
      <c r="D282" s="28"/>
      <c r="E282" s="30"/>
      <c r="F282" s="31"/>
    </row>
    <row r="283" spans="1:6" s="33" customFormat="1">
      <c r="A283" s="42">
        <v>1</v>
      </c>
      <c r="B283" s="9" t="s">
        <v>294</v>
      </c>
      <c r="C283" s="28" t="s">
        <v>463</v>
      </c>
      <c r="D283" s="28">
        <f>1+1</f>
        <v>2</v>
      </c>
      <c r="E283" s="30"/>
      <c r="F283" s="31"/>
    </row>
    <row r="284" spans="1:6" s="33" customFormat="1">
      <c r="A284" s="42"/>
      <c r="B284" s="9"/>
      <c r="C284" s="28"/>
      <c r="D284" s="28"/>
      <c r="E284" s="30"/>
      <c r="F284" s="31"/>
    </row>
    <row r="285" spans="1:6" s="33" customFormat="1">
      <c r="A285" s="42"/>
      <c r="B285" s="88" t="s">
        <v>550</v>
      </c>
      <c r="C285" s="28"/>
      <c r="D285" s="28"/>
      <c r="E285" s="30"/>
      <c r="F285" s="31"/>
    </row>
    <row r="286" spans="1:6" s="33" customFormat="1">
      <c r="A286" s="42"/>
      <c r="B286" s="9"/>
      <c r="C286" s="28"/>
      <c r="D286" s="28"/>
      <c r="E286" s="30"/>
      <c r="F286" s="31"/>
    </row>
    <row r="287" spans="1:6" s="242" customFormat="1" ht="58">
      <c r="A287" s="237"/>
      <c r="B287" s="238" t="s">
        <v>823</v>
      </c>
      <c r="C287" s="239"/>
      <c r="D287" s="239"/>
      <c r="E287" s="240"/>
      <c r="F287" s="241"/>
    </row>
    <row r="288" spans="1:6" s="33" customFormat="1">
      <c r="A288" s="42"/>
      <c r="B288" s="9"/>
      <c r="C288" s="28"/>
      <c r="D288" s="28"/>
      <c r="E288" s="30"/>
      <c r="F288" s="31"/>
    </row>
    <row r="289" spans="1:6" s="33" customFormat="1">
      <c r="A289" s="42">
        <v>2</v>
      </c>
      <c r="B289" s="88" t="s">
        <v>553</v>
      </c>
      <c r="C289" s="28" t="s">
        <v>463</v>
      </c>
      <c r="D289" s="28">
        <v>13</v>
      </c>
      <c r="E289" s="30"/>
      <c r="F289" s="31"/>
    </row>
    <row r="290" spans="1:6" s="33" customFormat="1">
      <c r="A290" s="42"/>
      <c r="B290" s="9"/>
      <c r="C290" s="28"/>
      <c r="D290" s="28"/>
      <c r="E290" s="30"/>
      <c r="F290" s="31"/>
    </row>
    <row r="291" spans="1:6" s="33" customFormat="1">
      <c r="A291" s="42"/>
      <c r="B291" s="9" t="s">
        <v>571</v>
      </c>
      <c r="C291" s="28"/>
      <c r="D291" s="28"/>
      <c r="E291" s="30"/>
      <c r="F291" s="31"/>
    </row>
    <row r="292" spans="1:6" s="33" customFormat="1">
      <c r="A292" s="42"/>
      <c r="B292" s="9"/>
      <c r="C292" s="28"/>
      <c r="D292" s="28"/>
      <c r="E292" s="30"/>
      <c r="F292" s="31"/>
    </row>
    <row r="293" spans="1:6" s="33" customFormat="1">
      <c r="A293" s="42">
        <v>3</v>
      </c>
      <c r="B293" s="9" t="s">
        <v>572</v>
      </c>
      <c r="C293" s="28" t="s">
        <v>10</v>
      </c>
      <c r="D293" s="28">
        <v>1</v>
      </c>
      <c r="E293" s="30"/>
      <c r="F293" s="31">
        <f t="shared" ref="F293" si="2">D293*E293</f>
        <v>0</v>
      </c>
    </row>
    <row r="294" spans="1:6" s="33" customFormat="1">
      <c r="A294" s="42"/>
      <c r="B294" s="9"/>
      <c r="C294" s="28"/>
      <c r="D294" s="28"/>
      <c r="E294" s="30"/>
      <c r="F294" s="31"/>
    </row>
    <row r="295" spans="1:6" s="33" customFormat="1" ht="15" thickBot="1">
      <c r="A295" s="42"/>
      <c r="B295" s="9" t="s">
        <v>297</v>
      </c>
      <c r="C295" s="28"/>
      <c r="D295" s="28"/>
      <c r="E295" s="30"/>
      <c r="F295" s="34">
        <f>SUM(F281:F294)</f>
        <v>0</v>
      </c>
    </row>
    <row r="296" spans="1:6" s="33" customFormat="1" ht="15" thickTop="1">
      <c r="A296" s="42"/>
      <c r="B296" s="9" t="s">
        <v>430</v>
      </c>
      <c r="C296" s="28"/>
      <c r="D296" s="28"/>
      <c r="E296" s="30"/>
      <c r="F296" s="31"/>
    </row>
    <row r="297" spans="1:6" s="33" customFormat="1">
      <c r="A297" s="42"/>
      <c r="B297" s="9"/>
      <c r="C297" s="28"/>
      <c r="D297" s="28"/>
      <c r="E297" s="30"/>
      <c r="F297" s="31"/>
    </row>
    <row r="298" spans="1:6" s="33" customFormat="1">
      <c r="A298" s="42"/>
      <c r="B298" s="9" t="s">
        <v>298</v>
      </c>
      <c r="C298" s="28"/>
      <c r="D298" s="28"/>
      <c r="E298" s="30"/>
      <c r="F298" s="31"/>
    </row>
    <row r="299" spans="1:6" s="33" customFormat="1">
      <c r="A299" s="42"/>
      <c r="B299" s="9"/>
      <c r="C299" s="28"/>
      <c r="D299" s="28"/>
      <c r="E299" s="30"/>
      <c r="F299" s="31"/>
    </row>
    <row r="300" spans="1:6" s="33" customFormat="1">
      <c r="A300" s="42"/>
      <c r="B300" s="9" t="s">
        <v>299</v>
      </c>
      <c r="C300" s="28"/>
      <c r="D300" s="28"/>
      <c r="E300" s="30"/>
      <c r="F300" s="31"/>
    </row>
    <row r="301" spans="1:6" s="33" customFormat="1">
      <c r="A301" s="42"/>
      <c r="B301" s="9"/>
      <c r="C301" s="28"/>
      <c r="D301" s="28"/>
      <c r="E301" s="30"/>
      <c r="F301" s="31"/>
    </row>
    <row r="302" spans="1:6" s="33" customFormat="1">
      <c r="A302" s="42"/>
      <c r="B302" s="9" t="s">
        <v>605</v>
      </c>
      <c r="C302" s="28"/>
      <c r="D302" s="28"/>
      <c r="E302" s="30"/>
      <c r="F302" s="31"/>
    </row>
    <row r="303" spans="1:6" s="33" customFormat="1">
      <c r="A303" s="42"/>
      <c r="B303" s="9"/>
      <c r="C303" s="28"/>
      <c r="D303" s="28"/>
      <c r="E303" s="30"/>
      <c r="F303" s="31"/>
    </row>
    <row r="304" spans="1:6" s="33" customFormat="1">
      <c r="A304" s="42"/>
      <c r="B304" s="9" t="s">
        <v>624</v>
      </c>
      <c r="C304" s="28"/>
      <c r="D304" s="28"/>
      <c r="E304" s="30"/>
      <c r="F304" s="31"/>
    </row>
    <row r="305" spans="1:6" s="33" customFormat="1">
      <c r="A305" s="42"/>
      <c r="B305" s="9"/>
      <c r="C305" s="28"/>
      <c r="D305" s="28"/>
      <c r="E305" s="30"/>
      <c r="F305" s="31"/>
    </row>
    <row r="306" spans="1:6" s="33" customFormat="1">
      <c r="A306" s="42"/>
      <c r="B306" s="9" t="s">
        <v>625</v>
      </c>
      <c r="C306" s="28"/>
      <c r="D306" s="28"/>
      <c r="E306" s="30"/>
      <c r="F306" s="31"/>
    </row>
    <row r="307" spans="1:6" s="33" customFormat="1">
      <c r="A307" s="42"/>
      <c r="B307" s="9"/>
      <c r="C307" s="28"/>
      <c r="D307" s="28"/>
      <c r="E307" s="30"/>
      <c r="F307" s="31"/>
    </row>
    <row r="308" spans="1:6" s="33" customFormat="1">
      <c r="A308" s="42"/>
      <c r="B308" s="9" t="s">
        <v>626</v>
      </c>
      <c r="C308" s="28"/>
      <c r="D308" s="28"/>
      <c r="E308" s="30"/>
      <c r="F308" s="31"/>
    </row>
    <row r="309" spans="1:6" s="33" customFormat="1">
      <c r="A309" s="42"/>
      <c r="B309" s="9"/>
      <c r="C309" s="28"/>
      <c r="D309" s="28"/>
      <c r="E309" s="30"/>
      <c r="F309" s="31"/>
    </row>
    <row r="310" spans="1:6" s="33" customFormat="1">
      <c r="A310" s="42"/>
      <c r="B310" s="9" t="s">
        <v>627</v>
      </c>
      <c r="C310" s="28"/>
      <c r="D310" s="28"/>
      <c r="E310" s="30"/>
      <c r="F310" s="31"/>
    </row>
    <row r="311" spans="1:6" s="33" customFormat="1">
      <c r="A311" s="42"/>
      <c r="B311" s="9"/>
      <c r="C311" s="28"/>
      <c r="D311" s="28"/>
      <c r="E311" s="30"/>
      <c r="F311" s="31"/>
    </row>
    <row r="312" spans="1:6" s="33" customFormat="1">
      <c r="A312" s="42"/>
      <c r="B312" s="9" t="s">
        <v>628</v>
      </c>
      <c r="C312" s="28"/>
      <c r="D312" s="28"/>
      <c r="E312" s="30"/>
      <c r="F312" s="31"/>
    </row>
    <row r="313" spans="1:6" s="33" customFormat="1">
      <c r="A313" s="42"/>
      <c r="B313" s="9"/>
      <c r="C313" s="28"/>
      <c r="D313" s="28"/>
      <c r="E313" s="30"/>
      <c r="F313" s="31"/>
    </row>
    <row r="314" spans="1:6" s="33" customFormat="1">
      <c r="A314" s="42"/>
      <c r="B314" s="9" t="s">
        <v>300</v>
      </c>
      <c r="C314" s="28"/>
      <c r="D314" s="28"/>
      <c r="E314" s="30"/>
      <c r="F314" s="31"/>
    </row>
    <row r="315" spans="1:6" s="33" customFormat="1">
      <c r="A315" s="42"/>
      <c r="B315" s="9"/>
      <c r="C315" s="28"/>
      <c r="D315" s="28"/>
      <c r="E315" s="30"/>
      <c r="F315" s="31"/>
    </row>
    <row r="316" spans="1:6" s="33" customFormat="1">
      <c r="A316" s="42"/>
      <c r="B316" s="9" t="s">
        <v>301</v>
      </c>
      <c r="C316" s="28"/>
      <c r="D316" s="28"/>
      <c r="E316" s="30"/>
      <c r="F316" s="31"/>
    </row>
    <row r="317" spans="1:6" s="33" customFormat="1">
      <c r="A317" s="42"/>
      <c r="B317" s="9"/>
      <c r="C317" s="28"/>
      <c r="D317" s="28"/>
      <c r="E317" s="30"/>
      <c r="F317" s="31"/>
    </row>
    <row r="318" spans="1:6" s="33" customFormat="1">
      <c r="A318" s="42">
        <v>1</v>
      </c>
      <c r="B318" s="9" t="s">
        <v>534</v>
      </c>
      <c r="C318" s="28" t="s">
        <v>4</v>
      </c>
      <c r="D318" s="28">
        <v>2</v>
      </c>
      <c r="E318" s="30"/>
      <c r="F318" s="31"/>
    </row>
    <row r="319" spans="1:6" s="33" customFormat="1">
      <c r="A319" s="42"/>
      <c r="B319" s="9"/>
      <c r="C319" s="28"/>
      <c r="D319" s="28"/>
      <c r="E319" s="30"/>
      <c r="F319" s="31"/>
    </row>
    <row r="320" spans="1:6" s="33" customFormat="1">
      <c r="A320" s="42">
        <v>2</v>
      </c>
      <c r="B320" s="9" t="s">
        <v>518</v>
      </c>
      <c r="C320" s="28" t="s">
        <v>4</v>
      </c>
      <c r="D320" s="28">
        <v>2</v>
      </c>
      <c r="E320" s="30"/>
      <c r="F320" s="31">
        <f t="shared" ref="F320" si="3">D320*E320</f>
        <v>0</v>
      </c>
    </row>
    <row r="321" spans="1:6" s="33" customFormat="1">
      <c r="A321" s="42"/>
      <c r="B321" s="9"/>
      <c r="C321" s="28"/>
      <c r="D321" s="28"/>
      <c r="E321" s="30"/>
      <c r="F321" s="31"/>
    </row>
    <row r="322" spans="1:6" s="33" customFormat="1">
      <c r="A322" s="42"/>
      <c r="B322" s="9" t="s">
        <v>532</v>
      </c>
      <c r="C322" s="28"/>
      <c r="D322" s="28"/>
      <c r="E322" s="30"/>
      <c r="F322" s="31"/>
    </row>
    <row r="323" spans="1:6" s="33" customFormat="1">
      <c r="A323" s="42"/>
      <c r="B323" s="9"/>
      <c r="C323" s="28"/>
      <c r="D323" s="28"/>
      <c r="E323" s="30"/>
      <c r="F323" s="31"/>
    </row>
    <row r="324" spans="1:6" s="33" customFormat="1">
      <c r="A324" s="42"/>
      <c r="B324" s="9" t="s">
        <v>533</v>
      </c>
      <c r="C324" s="28"/>
      <c r="D324" s="28"/>
      <c r="E324" s="30"/>
      <c r="F324" s="31"/>
    </row>
    <row r="325" spans="1:6" s="33" customFormat="1">
      <c r="A325" s="42"/>
      <c r="B325" s="9"/>
      <c r="C325" s="28"/>
      <c r="D325" s="28"/>
      <c r="E325" s="30"/>
      <c r="F325" s="31"/>
    </row>
    <row r="326" spans="1:6" s="242" customFormat="1" ht="43.5">
      <c r="A326" s="237"/>
      <c r="B326" s="238" t="s">
        <v>822</v>
      </c>
      <c r="C326" s="239"/>
      <c r="D326" s="239"/>
      <c r="E326" s="240"/>
      <c r="F326" s="241"/>
    </row>
    <row r="327" spans="1:6" s="33" customFormat="1">
      <c r="A327" s="42"/>
      <c r="B327" s="9"/>
      <c r="C327" s="28"/>
      <c r="D327" s="28"/>
      <c r="E327" s="30"/>
      <c r="F327" s="31"/>
    </row>
    <row r="328" spans="1:6" s="33" customFormat="1">
      <c r="A328" s="42">
        <v>3</v>
      </c>
      <c r="B328" s="9" t="s">
        <v>591</v>
      </c>
      <c r="C328" s="28" t="s">
        <v>4</v>
      </c>
      <c r="D328" s="28">
        <v>1</v>
      </c>
      <c r="E328" s="30"/>
      <c r="F328" s="31">
        <f t="shared" ref="F328" si="4">D328*E328</f>
        <v>0</v>
      </c>
    </row>
    <row r="329" spans="1:6" s="33" customFormat="1">
      <c r="A329" s="42"/>
      <c r="B329" s="9"/>
      <c r="C329" s="28"/>
      <c r="D329" s="28"/>
      <c r="E329" s="30"/>
      <c r="F329" s="31"/>
    </row>
    <row r="330" spans="1:6" s="33" customFormat="1">
      <c r="A330" s="42"/>
      <c r="B330" s="9"/>
      <c r="C330" s="28"/>
      <c r="D330" s="28"/>
      <c r="E330" s="30"/>
      <c r="F330" s="31"/>
    </row>
    <row r="331" spans="1:6" s="33" customFormat="1" ht="15" thickBot="1">
      <c r="A331" s="42"/>
      <c r="B331" s="9" t="s">
        <v>302</v>
      </c>
      <c r="C331" s="28"/>
      <c r="D331" s="28"/>
      <c r="E331" s="30"/>
      <c r="F331" s="34">
        <f>SUM(F315:F330)</f>
        <v>0</v>
      </c>
    </row>
    <row r="332" spans="1:6" s="33" customFormat="1" ht="15" thickTop="1">
      <c r="A332" s="42"/>
      <c r="B332" s="9" t="s">
        <v>430</v>
      </c>
      <c r="C332" s="28"/>
      <c r="D332" s="28"/>
      <c r="E332" s="30"/>
      <c r="F332" s="31"/>
    </row>
    <row r="333" spans="1:6" s="33" customFormat="1">
      <c r="A333" s="42"/>
      <c r="B333" s="9"/>
      <c r="C333" s="28"/>
      <c r="D333" s="28"/>
      <c r="E333" s="30"/>
      <c r="F333" s="31"/>
    </row>
    <row r="334" spans="1:6" s="33" customFormat="1">
      <c r="A334" s="42"/>
      <c r="B334" s="9" t="s">
        <v>303</v>
      </c>
      <c r="C334" s="28"/>
      <c r="D334" s="28"/>
      <c r="E334" s="30"/>
      <c r="F334" s="31"/>
    </row>
    <row r="335" spans="1:6" s="33" customFormat="1">
      <c r="A335" s="42"/>
      <c r="B335" s="9"/>
      <c r="C335" s="28"/>
      <c r="D335" s="28"/>
      <c r="E335" s="30"/>
      <c r="F335" s="31"/>
    </row>
    <row r="336" spans="1:6" s="33" customFormat="1">
      <c r="A336" s="42"/>
      <c r="B336" s="9" t="s">
        <v>304</v>
      </c>
      <c r="C336" s="28"/>
      <c r="D336" s="28"/>
      <c r="E336" s="30"/>
      <c r="F336" s="31"/>
    </row>
    <row r="337" spans="1:6" s="33" customFormat="1">
      <c r="A337" s="42"/>
      <c r="B337" s="9"/>
      <c r="C337" s="28"/>
      <c r="D337" s="28"/>
      <c r="E337" s="30"/>
      <c r="F337" s="31"/>
    </row>
    <row r="338" spans="1:6" s="33" customFormat="1">
      <c r="A338" s="42"/>
      <c r="B338" s="9" t="s">
        <v>605</v>
      </c>
      <c r="C338" s="28"/>
      <c r="D338" s="28"/>
      <c r="E338" s="30"/>
      <c r="F338" s="31"/>
    </row>
    <row r="339" spans="1:6" s="33" customFormat="1">
      <c r="A339" s="42"/>
      <c r="B339" s="9"/>
      <c r="C339" s="28"/>
      <c r="D339" s="28"/>
      <c r="E339" s="30"/>
      <c r="F339" s="31"/>
    </row>
    <row r="340" spans="1:6" s="33" customFormat="1">
      <c r="A340" s="42"/>
      <c r="B340" s="9" t="s">
        <v>629</v>
      </c>
      <c r="C340" s="28"/>
      <c r="D340" s="28"/>
      <c r="E340" s="30"/>
      <c r="F340" s="31"/>
    </row>
    <row r="341" spans="1:6" s="33" customFormat="1">
      <c r="A341" s="42"/>
      <c r="B341" s="9"/>
      <c r="C341" s="28"/>
      <c r="D341" s="28"/>
      <c r="E341" s="30"/>
      <c r="F341" s="31"/>
    </row>
    <row r="342" spans="1:6" s="33" customFormat="1" ht="29">
      <c r="A342" s="42"/>
      <c r="B342" s="9" t="s">
        <v>630</v>
      </c>
      <c r="C342" s="28"/>
      <c r="D342" s="28"/>
      <c r="E342" s="30"/>
      <c r="F342" s="31"/>
    </row>
    <row r="343" spans="1:6" s="33" customFormat="1">
      <c r="A343" s="42"/>
      <c r="B343" s="9"/>
      <c r="C343" s="28"/>
      <c r="D343" s="28"/>
      <c r="E343" s="30"/>
      <c r="F343" s="31"/>
    </row>
    <row r="344" spans="1:6" s="33" customFormat="1" ht="29">
      <c r="A344" s="42"/>
      <c r="B344" s="9" t="s">
        <v>631</v>
      </c>
      <c r="C344" s="28"/>
      <c r="D344" s="28"/>
      <c r="E344" s="30"/>
      <c r="F344" s="31"/>
    </row>
    <row r="345" spans="1:6" s="33" customFormat="1">
      <c r="A345" s="42"/>
      <c r="B345" s="9"/>
      <c r="C345" s="28"/>
      <c r="D345" s="28"/>
      <c r="E345" s="30"/>
      <c r="F345" s="31"/>
    </row>
    <row r="346" spans="1:6" s="33" customFormat="1">
      <c r="A346" s="42"/>
      <c r="B346" s="89" t="s">
        <v>535</v>
      </c>
      <c r="C346" s="28"/>
      <c r="D346" s="28"/>
      <c r="E346" s="30"/>
      <c r="F346" s="31"/>
    </row>
    <row r="347" spans="1:6" s="33" customFormat="1">
      <c r="A347" s="42"/>
      <c r="B347" s="9"/>
      <c r="C347" s="28"/>
      <c r="D347" s="28"/>
      <c r="E347" s="30"/>
      <c r="F347" s="31"/>
    </row>
    <row r="348" spans="1:6" s="242" customFormat="1" ht="87">
      <c r="A348" s="237"/>
      <c r="B348" s="238" t="s">
        <v>821</v>
      </c>
      <c r="C348" s="239"/>
      <c r="D348" s="239"/>
      <c r="E348" s="240"/>
      <c r="F348" s="241"/>
    </row>
    <row r="349" spans="1:6" s="33" customFormat="1">
      <c r="A349" s="42"/>
      <c r="B349" s="9"/>
      <c r="C349" s="28"/>
      <c r="D349" s="28"/>
      <c r="E349" s="30"/>
      <c r="F349" s="31"/>
    </row>
    <row r="350" spans="1:6" s="33" customFormat="1">
      <c r="A350" s="42">
        <v>1</v>
      </c>
      <c r="B350" s="89" t="s">
        <v>536</v>
      </c>
      <c r="C350" s="28" t="s">
        <v>463</v>
      </c>
      <c r="D350" s="28">
        <v>266</v>
      </c>
      <c r="E350" s="30"/>
      <c r="F350" s="31"/>
    </row>
    <row r="351" spans="1:6" s="33" customFormat="1">
      <c r="A351" s="42"/>
      <c r="B351" s="9"/>
      <c r="C351" s="28"/>
      <c r="D351" s="28"/>
      <c r="E351" s="30"/>
      <c r="F351" s="31"/>
    </row>
    <row r="352" spans="1:6" s="33" customFormat="1">
      <c r="A352" s="42">
        <v>2</v>
      </c>
      <c r="B352" s="9" t="s">
        <v>577</v>
      </c>
      <c r="C352" s="28" t="s">
        <v>4</v>
      </c>
      <c r="D352" s="28">
        <v>5</v>
      </c>
      <c r="E352" s="30"/>
      <c r="F352" s="31"/>
    </row>
    <row r="353" spans="1:6" s="33" customFormat="1">
      <c r="A353" s="42"/>
      <c r="B353" s="9"/>
      <c r="C353" s="28"/>
      <c r="D353" s="28"/>
      <c r="E353" s="30"/>
      <c r="F353" s="31"/>
    </row>
    <row r="354" spans="1:6" s="33" customFormat="1">
      <c r="A354" s="42">
        <v>3</v>
      </c>
      <c r="B354" s="9" t="s">
        <v>537</v>
      </c>
      <c r="C354" s="28" t="s">
        <v>4</v>
      </c>
      <c r="D354" s="28">
        <v>3</v>
      </c>
      <c r="E354" s="30"/>
      <c r="F354" s="31"/>
    </row>
    <row r="355" spans="1:6" s="33" customFormat="1">
      <c r="A355" s="42"/>
      <c r="B355" s="9"/>
      <c r="C355" s="28"/>
      <c r="D355" s="28"/>
      <c r="E355" s="30"/>
      <c r="F355" s="31"/>
    </row>
    <row r="356" spans="1:6" s="33" customFormat="1">
      <c r="A356" s="42">
        <v>4</v>
      </c>
      <c r="B356" s="9" t="s">
        <v>538</v>
      </c>
      <c r="C356" s="28" t="s">
        <v>4</v>
      </c>
      <c r="D356" s="28">
        <v>3</v>
      </c>
      <c r="E356" s="30"/>
      <c r="F356" s="31"/>
    </row>
    <row r="357" spans="1:6" s="33" customFormat="1">
      <c r="A357" s="42"/>
      <c r="B357" s="9"/>
      <c r="C357" s="28"/>
      <c r="D357" s="28"/>
      <c r="E357" s="30"/>
      <c r="F357" s="31"/>
    </row>
    <row r="358" spans="1:6" s="33" customFormat="1">
      <c r="A358" s="42">
        <v>5</v>
      </c>
      <c r="B358" s="9" t="s">
        <v>539</v>
      </c>
      <c r="C358" s="28" t="s">
        <v>4</v>
      </c>
      <c r="D358" s="28">
        <v>4</v>
      </c>
      <c r="E358" s="30"/>
      <c r="F358" s="31"/>
    </row>
    <row r="359" spans="1:6" s="33" customFormat="1">
      <c r="A359" s="42"/>
      <c r="B359" s="9"/>
      <c r="C359" s="28"/>
      <c r="D359" s="28"/>
      <c r="E359" s="30"/>
      <c r="F359" s="31"/>
    </row>
    <row r="360" spans="1:6" s="33" customFormat="1">
      <c r="A360" s="42"/>
      <c r="B360" s="9" t="s">
        <v>540</v>
      </c>
      <c r="C360" s="28"/>
      <c r="D360" s="28"/>
      <c r="E360" s="30"/>
      <c r="F360" s="31"/>
    </row>
    <row r="361" spans="1:6" s="33" customFormat="1">
      <c r="A361" s="42"/>
      <c r="B361" s="9"/>
      <c r="C361" s="28"/>
      <c r="D361" s="28"/>
      <c r="E361" s="30"/>
      <c r="F361" s="31"/>
    </row>
    <row r="362" spans="1:6" s="33" customFormat="1">
      <c r="A362" s="42">
        <v>6</v>
      </c>
      <c r="B362" s="9" t="s">
        <v>541</v>
      </c>
      <c r="C362" s="28" t="s">
        <v>5</v>
      </c>
      <c r="D362" s="28">
        <v>12</v>
      </c>
      <c r="E362" s="30"/>
      <c r="F362" s="31"/>
    </row>
    <row r="363" spans="1:6" s="33" customFormat="1">
      <c r="A363" s="42"/>
      <c r="B363" s="9"/>
      <c r="C363" s="28"/>
      <c r="D363" s="28"/>
      <c r="E363" s="30"/>
      <c r="F363" s="31"/>
    </row>
    <row r="364" spans="1:6" s="33" customFormat="1">
      <c r="A364" s="42"/>
      <c r="B364" s="89" t="s">
        <v>504</v>
      </c>
      <c r="C364" s="28"/>
      <c r="D364" s="28"/>
      <c r="E364" s="30"/>
      <c r="F364" s="31"/>
    </row>
    <row r="365" spans="1:6" s="33" customFormat="1">
      <c r="A365" s="42"/>
      <c r="B365" s="9"/>
      <c r="C365" s="28"/>
      <c r="D365" s="28"/>
      <c r="E365" s="30"/>
      <c r="F365" s="31"/>
    </row>
    <row r="366" spans="1:6" s="242" customFormat="1">
      <c r="A366" s="237"/>
      <c r="B366" s="247" t="s">
        <v>825</v>
      </c>
      <c r="C366" s="239"/>
      <c r="D366" s="239"/>
      <c r="E366" s="240"/>
      <c r="F366" s="241"/>
    </row>
    <row r="367" spans="1:6" s="33" customFormat="1">
      <c r="A367" s="42"/>
      <c r="B367" s="9"/>
      <c r="C367" s="28"/>
      <c r="D367" s="28"/>
      <c r="E367" s="30"/>
      <c r="F367" s="31"/>
    </row>
    <row r="368" spans="1:6" s="242" customFormat="1" ht="72.5">
      <c r="A368" s="237"/>
      <c r="B368" s="238" t="s">
        <v>826</v>
      </c>
      <c r="C368" s="239"/>
      <c r="D368" s="239"/>
      <c r="E368" s="240"/>
      <c r="F368" s="241"/>
    </row>
    <row r="369" spans="1:6" s="33" customFormat="1">
      <c r="A369" s="42"/>
      <c r="B369" s="9"/>
      <c r="C369" s="28"/>
      <c r="D369" s="28"/>
      <c r="E369" s="30"/>
      <c r="F369" s="31"/>
    </row>
    <row r="370" spans="1:6" s="33" customFormat="1">
      <c r="A370" s="42">
        <v>7</v>
      </c>
      <c r="B370" s="9" t="s">
        <v>505</v>
      </c>
      <c r="C370" s="28" t="s">
        <v>5</v>
      </c>
      <c r="D370" s="28">
        <v>109</v>
      </c>
      <c r="E370" s="30"/>
      <c r="F370" s="31"/>
    </row>
    <row r="371" spans="1:6" s="33" customFormat="1">
      <c r="A371" s="42"/>
      <c r="B371" s="9"/>
      <c r="C371" s="28"/>
      <c r="D371" s="28"/>
      <c r="E371" s="30"/>
      <c r="F371" s="31"/>
    </row>
    <row r="372" spans="1:6" s="33" customFormat="1">
      <c r="A372" s="42">
        <v>8</v>
      </c>
      <c r="B372" s="9" t="s">
        <v>506</v>
      </c>
      <c r="C372" s="28" t="s">
        <v>4</v>
      </c>
      <c r="D372" s="28">
        <v>27</v>
      </c>
      <c r="E372" s="30"/>
      <c r="F372" s="31"/>
    </row>
    <row r="373" spans="1:6" s="33" customFormat="1">
      <c r="A373" s="42"/>
      <c r="B373" s="9"/>
      <c r="C373" s="28"/>
      <c r="D373" s="28"/>
      <c r="E373" s="30"/>
      <c r="F373" s="31"/>
    </row>
    <row r="374" spans="1:6" s="33" customFormat="1">
      <c r="A374" s="42">
        <v>9</v>
      </c>
      <c r="B374" s="9" t="s">
        <v>507</v>
      </c>
      <c r="C374" s="28" t="s">
        <v>4</v>
      </c>
      <c r="D374" s="28">
        <v>4</v>
      </c>
      <c r="E374" s="30"/>
      <c r="F374" s="31"/>
    </row>
    <row r="375" spans="1:6" s="33" customFormat="1">
      <c r="A375" s="42"/>
      <c r="B375" s="9"/>
      <c r="C375" s="28"/>
      <c r="D375" s="28"/>
      <c r="E375" s="30"/>
      <c r="F375" s="31"/>
    </row>
    <row r="376" spans="1:6" s="33" customFormat="1">
      <c r="A376" s="42">
        <v>10</v>
      </c>
      <c r="B376" s="9" t="s">
        <v>508</v>
      </c>
      <c r="C376" s="28" t="s">
        <v>4</v>
      </c>
      <c r="D376" s="28">
        <v>18</v>
      </c>
      <c r="E376" s="30"/>
      <c r="F376" s="31"/>
    </row>
    <row r="377" spans="1:6" s="33" customFormat="1">
      <c r="A377" s="42"/>
      <c r="B377" s="9"/>
      <c r="C377" s="28"/>
      <c r="D377" s="28"/>
      <c r="E377" s="30"/>
      <c r="F377" s="31"/>
    </row>
    <row r="378" spans="1:6" s="33" customFormat="1">
      <c r="A378" s="42">
        <v>11</v>
      </c>
      <c r="B378" s="9" t="s">
        <v>509</v>
      </c>
      <c r="C378" s="28" t="s">
        <v>4</v>
      </c>
      <c r="D378" s="28">
        <v>1</v>
      </c>
      <c r="E378" s="30"/>
      <c r="F378" s="31"/>
    </row>
    <row r="379" spans="1:6" s="33" customFormat="1">
      <c r="A379" s="42"/>
      <c r="B379" s="9"/>
      <c r="C379" s="28"/>
      <c r="D379" s="28"/>
      <c r="E379" s="30"/>
      <c r="F379" s="31"/>
    </row>
    <row r="380" spans="1:6" s="96" customFormat="1">
      <c r="A380" s="92"/>
      <c r="B380" s="26" t="s">
        <v>601</v>
      </c>
      <c r="C380" s="235"/>
      <c r="D380" s="227"/>
      <c r="E380" s="95"/>
      <c r="F380" s="103">
        <f>SUM(F343:F379)</f>
        <v>0</v>
      </c>
    </row>
    <row r="381" spans="1:6" s="96" customFormat="1">
      <c r="A381" s="92"/>
      <c r="B381" s="26" t="s">
        <v>602</v>
      </c>
      <c r="C381" s="235"/>
      <c r="D381" s="227"/>
      <c r="E381" s="95"/>
      <c r="F381" s="104">
        <f>F380</f>
        <v>0</v>
      </c>
    </row>
    <row r="382" spans="1:6" s="96" customFormat="1">
      <c r="A382" s="97"/>
      <c r="B382" s="26"/>
      <c r="C382" s="235"/>
      <c r="D382" s="227"/>
      <c r="E382" s="95"/>
      <c r="F382" s="105"/>
    </row>
    <row r="383" spans="1:6" s="33" customFormat="1">
      <c r="A383" s="42"/>
      <c r="B383" s="9" t="s">
        <v>510</v>
      </c>
      <c r="C383" s="28"/>
      <c r="D383" s="28"/>
      <c r="E383" s="30"/>
      <c r="F383" s="31"/>
    </row>
    <row r="384" spans="1:6" s="33" customFormat="1">
      <c r="A384" s="42"/>
      <c r="B384" s="9"/>
      <c r="C384" s="28"/>
      <c r="D384" s="28"/>
      <c r="E384" s="30"/>
      <c r="F384" s="31"/>
    </row>
    <row r="385" spans="1:6" s="242" customFormat="1" ht="58">
      <c r="A385" s="237">
        <v>12</v>
      </c>
      <c r="B385" s="238" t="s">
        <v>798</v>
      </c>
      <c r="C385" s="239" t="s">
        <v>4</v>
      </c>
      <c r="D385" s="239">
        <v>12</v>
      </c>
      <c r="E385" s="240"/>
      <c r="F385" s="241"/>
    </row>
    <row r="386" spans="1:6" s="33" customFormat="1">
      <c r="A386" s="42"/>
      <c r="B386" s="9"/>
      <c r="C386" s="28"/>
      <c r="D386" s="28"/>
      <c r="E386" s="30"/>
      <c r="F386" s="31"/>
    </row>
    <row r="387" spans="1:6" s="242" customFormat="1" ht="58">
      <c r="A387" s="237">
        <v>13</v>
      </c>
      <c r="B387" s="238" t="s">
        <v>799</v>
      </c>
      <c r="C387" s="239" t="s">
        <v>4</v>
      </c>
      <c r="D387" s="239">
        <v>1</v>
      </c>
      <c r="E387" s="240"/>
      <c r="F387" s="241"/>
    </row>
    <row r="388" spans="1:6" s="33" customFormat="1">
      <c r="A388" s="42"/>
      <c r="B388" s="9"/>
      <c r="C388" s="28"/>
      <c r="D388" s="28"/>
      <c r="E388" s="30"/>
      <c r="F388" s="31"/>
    </row>
    <row r="389" spans="1:6" s="33" customFormat="1">
      <c r="A389" s="42">
        <v>14</v>
      </c>
      <c r="B389" s="9" t="s">
        <v>518</v>
      </c>
      <c r="C389" s="28" t="s">
        <v>4</v>
      </c>
      <c r="D389" s="28">
        <v>12</v>
      </c>
      <c r="E389" s="30"/>
      <c r="F389" s="31"/>
    </row>
    <row r="390" spans="1:6" s="33" customFormat="1">
      <c r="A390" s="42"/>
      <c r="B390" s="9"/>
      <c r="C390" s="28"/>
      <c r="D390" s="28"/>
      <c r="E390" s="30"/>
      <c r="F390" s="31"/>
    </row>
    <row r="391" spans="1:6" s="33" customFormat="1">
      <c r="A391" s="42"/>
      <c r="B391" s="9" t="s">
        <v>511</v>
      </c>
      <c r="C391" s="28"/>
      <c r="D391" s="28"/>
      <c r="E391" s="30"/>
      <c r="F391" s="31"/>
    </row>
    <row r="392" spans="1:6" s="33" customFormat="1">
      <c r="A392" s="42"/>
      <c r="B392" s="9"/>
      <c r="C392" s="28"/>
      <c r="D392" s="28"/>
      <c r="E392" s="30"/>
      <c r="F392" s="31"/>
    </row>
    <row r="393" spans="1:6" s="33" customFormat="1">
      <c r="A393" s="42">
        <v>15</v>
      </c>
      <c r="B393" s="9" t="s">
        <v>512</v>
      </c>
      <c r="C393" s="28" t="s">
        <v>463</v>
      </c>
      <c r="D393" s="28">
        <v>325</v>
      </c>
      <c r="E393" s="30"/>
      <c r="F393" s="31"/>
    </row>
    <row r="394" spans="1:6" s="33" customFormat="1">
      <c r="A394" s="42"/>
      <c r="B394" s="9"/>
      <c r="C394" s="28"/>
      <c r="D394" s="28"/>
      <c r="E394" s="30"/>
      <c r="F394" s="31"/>
    </row>
    <row r="395" spans="1:6" s="33" customFormat="1">
      <c r="A395" s="42"/>
      <c r="B395" s="9"/>
      <c r="C395" s="28"/>
      <c r="D395" s="28"/>
      <c r="E395" s="30"/>
      <c r="F395" s="31"/>
    </row>
    <row r="396" spans="1:6" s="33" customFormat="1">
      <c r="A396" s="42"/>
      <c r="B396" s="9"/>
      <c r="C396" s="28"/>
      <c r="D396" s="28"/>
      <c r="E396" s="30"/>
      <c r="F396" s="31"/>
    </row>
    <row r="397" spans="1:6" s="33" customFormat="1" ht="15" thickBot="1">
      <c r="A397" s="42"/>
      <c r="B397" s="9" t="s">
        <v>305</v>
      </c>
      <c r="C397" s="28"/>
      <c r="D397" s="28"/>
      <c r="E397" s="30"/>
      <c r="F397" s="34">
        <f>SUM(F381:F396)</f>
        <v>0</v>
      </c>
    </row>
    <row r="398" spans="1:6" s="33" customFormat="1" ht="15" thickTop="1">
      <c r="A398" s="42"/>
      <c r="B398" s="9" t="s">
        <v>430</v>
      </c>
      <c r="C398" s="28"/>
      <c r="D398" s="28"/>
      <c r="E398" s="30"/>
      <c r="F398" s="31"/>
    </row>
    <row r="399" spans="1:6" s="33" customFormat="1">
      <c r="A399" s="42"/>
      <c r="B399" s="9"/>
      <c r="C399" s="28"/>
      <c r="D399" s="28"/>
      <c r="E399" s="30"/>
      <c r="F399" s="31"/>
    </row>
    <row r="400" spans="1:6" s="33" customFormat="1">
      <c r="A400" s="42"/>
      <c r="B400" s="9" t="s">
        <v>306</v>
      </c>
      <c r="C400" s="28"/>
      <c r="D400" s="28"/>
      <c r="E400" s="30"/>
      <c r="F400" s="31"/>
    </row>
    <row r="401" spans="1:6" s="33" customFormat="1">
      <c r="A401" s="42"/>
      <c r="B401" s="9"/>
      <c r="C401" s="28"/>
      <c r="D401" s="28"/>
      <c r="E401" s="30"/>
      <c r="F401" s="31"/>
    </row>
    <row r="402" spans="1:6" s="33" customFormat="1">
      <c r="A402" s="42"/>
      <c r="B402" s="9" t="s">
        <v>309</v>
      </c>
      <c r="C402" s="28"/>
      <c r="D402" s="28"/>
      <c r="E402" s="30"/>
      <c r="F402" s="31"/>
    </row>
    <row r="403" spans="1:6" s="33" customFormat="1">
      <c r="A403" s="42"/>
      <c r="B403" s="9"/>
      <c r="C403" s="28"/>
      <c r="D403" s="28"/>
      <c r="E403" s="30"/>
      <c r="F403" s="31"/>
    </row>
    <row r="404" spans="1:6" s="33" customFormat="1">
      <c r="A404" s="42"/>
      <c r="B404" s="9" t="s">
        <v>605</v>
      </c>
      <c r="C404" s="28"/>
      <c r="D404" s="28"/>
      <c r="E404" s="30"/>
      <c r="F404" s="31"/>
    </row>
    <row r="405" spans="1:6" s="33" customFormat="1">
      <c r="A405" s="42"/>
      <c r="B405" s="9"/>
      <c r="C405" s="28"/>
      <c r="D405" s="28"/>
      <c r="E405" s="30"/>
      <c r="F405" s="31"/>
    </row>
    <row r="406" spans="1:6" s="33" customFormat="1">
      <c r="A406" s="42"/>
      <c r="B406" s="9" t="s">
        <v>632</v>
      </c>
      <c r="C406" s="28"/>
      <c r="D406" s="28"/>
      <c r="E406" s="30"/>
      <c r="F406" s="31"/>
    </row>
    <row r="407" spans="1:6" s="33" customFormat="1">
      <c r="A407" s="42"/>
      <c r="B407" s="9"/>
      <c r="C407" s="28"/>
      <c r="D407" s="28"/>
      <c r="E407" s="30"/>
      <c r="F407" s="31"/>
    </row>
    <row r="408" spans="1:6" s="242" customFormat="1" ht="58">
      <c r="A408" s="237"/>
      <c r="B408" s="238" t="s">
        <v>797</v>
      </c>
      <c r="C408" s="239"/>
      <c r="D408" s="239"/>
      <c r="E408" s="240"/>
      <c r="F408" s="241"/>
    </row>
    <row r="409" spans="1:6" s="33" customFormat="1">
      <c r="A409" s="42"/>
      <c r="B409" s="9"/>
      <c r="C409" s="28"/>
      <c r="D409" s="28"/>
      <c r="E409" s="30"/>
      <c r="F409" s="31"/>
    </row>
    <row r="410" spans="1:6" s="33" customFormat="1">
      <c r="A410" s="42"/>
      <c r="B410" s="9" t="s">
        <v>310</v>
      </c>
      <c r="C410" s="28"/>
      <c r="D410" s="28"/>
      <c r="E410" s="30"/>
      <c r="F410" s="31"/>
    </row>
    <row r="411" spans="1:6" s="33" customFormat="1">
      <c r="A411" s="42"/>
      <c r="B411" s="9"/>
      <c r="C411" s="28"/>
      <c r="D411" s="28"/>
      <c r="E411" s="30"/>
      <c r="F411" s="31"/>
    </row>
    <row r="412" spans="1:6" s="33" customFormat="1">
      <c r="A412" s="42"/>
      <c r="B412" s="9" t="s">
        <v>311</v>
      </c>
      <c r="C412" s="28"/>
      <c r="D412" s="28"/>
      <c r="E412" s="30"/>
      <c r="F412" s="31"/>
    </row>
    <row r="413" spans="1:6" s="33" customFormat="1">
      <c r="A413" s="42"/>
      <c r="B413" s="9"/>
      <c r="C413" s="28"/>
      <c r="D413" s="28"/>
      <c r="E413" s="30"/>
      <c r="F413" s="31"/>
    </row>
    <row r="414" spans="1:6" s="33" customFormat="1">
      <c r="A414" s="42"/>
      <c r="B414" s="9" t="s">
        <v>312</v>
      </c>
      <c r="C414" s="28"/>
      <c r="D414" s="28"/>
      <c r="E414" s="30"/>
      <c r="F414" s="31"/>
    </row>
    <row r="415" spans="1:6" s="33" customFormat="1">
      <c r="A415" s="42"/>
      <c r="B415" s="9"/>
      <c r="C415" s="28"/>
      <c r="D415" s="28"/>
      <c r="E415" s="30"/>
      <c r="F415" s="31"/>
    </row>
    <row r="416" spans="1:6" s="33" customFormat="1">
      <c r="A416" s="42">
        <v>1</v>
      </c>
      <c r="B416" s="9" t="s">
        <v>313</v>
      </c>
      <c r="C416" s="28" t="s">
        <v>4</v>
      </c>
      <c r="D416" s="28">
        <f>3+1</f>
        <v>4</v>
      </c>
      <c r="E416" s="30"/>
      <c r="F416" s="31"/>
    </row>
    <row r="417" spans="1:6" s="33" customFormat="1">
      <c r="A417" s="42"/>
      <c r="B417" s="9"/>
      <c r="C417" s="28"/>
      <c r="D417" s="28"/>
      <c r="E417" s="30"/>
      <c r="F417" s="31"/>
    </row>
    <row r="418" spans="1:6" s="33" customFormat="1">
      <c r="A418" s="42"/>
      <c r="B418" s="9" t="s">
        <v>314</v>
      </c>
      <c r="C418" s="28"/>
      <c r="D418" s="28"/>
      <c r="E418" s="30"/>
      <c r="F418" s="31"/>
    </row>
    <row r="419" spans="1:6" s="33" customFormat="1">
      <c r="A419" s="42"/>
      <c r="B419" s="9"/>
      <c r="C419" s="28"/>
      <c r="D419" s="28"/>
      <c r="E419" s="30"/>
      <c r="F419" s="31"/>
    </row>
    <row r="420" spans="1:6" s="33" customFormat="1" ht="29">
      <c r="A420" s="42">
        <v>2</v>
      </c>
      <c r="B420" s="9" t="s">
        <v>796</v>
      </c>
      <c r="C420" s="28" t="s">
        <v>4</v>
      </c>
      <c r="D420" s="28">
        <f>6+2</f>
        <v>8</v>
      </c>
      <c r="E420" s="30"/>
      <c r="F420" s="31">
        <f t="shared" ref="F420" si="5">D420*E420</f>
        <v>0</v>
      </c>
    </row>
    <row r="421" spans="1:6" s="33" customFormat="1">
      <c r="A421" s="42"/>
      <c r="B421" s="9"/>
      <c r="C421" s="28"/>
      <c r="D421" s="28"/>
      <c r="E421" s="30"/>
      <c r="F421" s="31"/>
    </row>
    <row r="422" spans="1:6" s="33" customFormat="1" ht="29">
      <c r="A422" s="42">
        <v>3</v>
      </c>
      <c r="B422" s="9" t="s">
        <v>820</v>
      </c>
      <c r="C422" s="28" t="s">
        <v>4</v>
      </c>
      <c r="D422" s="28">
        <f>3+2</f>
        <v>5</v>
      </c>
      <c r="E422" s="30"/>
      <c r="F422" s="31"/>
    </row>
    <row r="423" spans="1:6" s="33" customFormat="1">
      <c r="A423" s="42"/>
      <c r="B423" s="9"/>
      <c r="C423" s="28"/>
      <c r="D423" s="28"/>
      <c r="E423" s="30"/>
      <c r="F423" s="31"/>
    </row>
    <row r="424" spans="1:6" s="33" customFormat="1">
      <c r="A424" s="42"/>
      <c r="B424" s="9" t="s">
        <v>315</v>
      </c>
      <c r="C424" s="28"/>
      <c r="D424" s="28"/>
      <c r="E424" s="30"/>
      <c r="F424" s="31"/>
    </row>
    <row r="425" spans="1:6" s="33" customFormat="1">
      <c r="A425" s="42"/>
      <c r="B425" s="9"/>
      <c r="C425" s="28"/>
      <c r="D425" s="28"/>
      <c r="E425" s="30"/>
      <c r="F425" s="31"/>
    </row>
    <row r="426" spans="1:6" s="33" customFormat="1">
      <c r="A426" s="42"/>
      <c r="B426" s="9" t="s">
        <v>316</v>
      </c>
      <c r="C426" s="28"/>
      <c r="D426" s="28"/>
      <c r="E426" s="30"/>
      <c r="F426" s="31"/>
    </row>
    <row r="427" spans="1:6" s="33" customFormat="1">
      <c r="A427" s="42"/>
      <c r="B427" s="9"/>
      <c r="C427" s="28"/>
      <c r="D427" s="28"/>
      <c r="E427" s="30"/>
      <c r="F427" s="31"/>
    </row>
    <row r="428" spans="1:6" s="33" customFormat="1">
      <c r="A428" s="42">
        <v>4</v>
      </c>
      <c r="B428" s="9" t="s">
        <v>819</v>
      </c>
      <c r="C428" s="28" t="s">
        <v>4</v>
      </c>
      <c r="D428" s="28">
        <v>1</v>
      </c>
      <c r="E428" s="30"/>
      <c r="F428" s="31"/>
    </row>
    <row r="429" spans="1:6" s="33" customFormat="1">
      <c r="A429" s="42"/>
      <c r="B429" s="9"/>
      <c r="C429" s="28"/>
      <c r="D429" s="28"/>
      <c r="E429" s="30"/>
      <c r="F429" s="31"/>
    </row>
    <row r="430" spans="1:6" s="33" customFormat="1">
      <c r="A430" s="42">
        <v>5</v>
      </c>
      <c r="B430" s="9" t="s">
        <v>818</v>
      </c>
      <c r="C430" s="28" t="s">
        <v>4</v>
      </c>
      <c r="D430" s="28">
        <v>1</v>
      </c>
      <c r="E430" s="30"/>
      <c r="F430" s="31"/>
    </row>
    <row r="431" spans="1:6" s="33" customFormat="1">
      <c r="A431" s="42"/>
      <c r="B431" s="9"/>
      <c r="C431" s="28"/>
      <c r="D431" s="28"/>
      <c r="E431" s="30"/>
      <c r="F431" s="31"/>
    </row>
    <row r="432" spans="1:6" s="33" customFormat="1">
      <c r="A432" s="42">
        <v>6</v>
      </c>
      <c r="B432" s="9" t="s">
        <v>317</v>
      </c>
      <c r="C432" s="28" t="s">
        <v>4</v>
      </c>
      <c r="D432" s="28">
        <v>2</v>
      </c>
      <c r="E432" s="30"/>
      <c r="F432" s="31"/>
    </row>
    <row r="433" spans="1:6" s="33" customFormat="1">
      <c r="A433" s="42"/>
      <c r="B433" s="9"/>
      <c r="C433" s="28"/>
      <c r="D433" s="28"/>
      <c r="E433" s="30"/>
      <c r="F433" s="31"/>
    </row>
    <row r="434" spans="1:6" s="33" customFormat="1">
      <c r="A434" s="42"/>
      <c r="B434" s="9" t="s">
        <v>585</v>
      </c>
      <c r="C434" s="28"/>
      <c r="D434" s="28"/>
      <c r="E434" s="30"/>
      <c r="F434" s="31"/>
    </row>
    <row r="435" spans="1:6" s="33" customFormat="1">
      <c r="A435" s="42"/>
      <c r="B435" s="9"/>
      <c r="C435" s="28"/>
      <c r="D435" s="28"/>
      <c r="E435" s="30"/>
      <c r="F435" s="31"/>
    </row>
    <row r="436" spans="1:6" s="33" customFormat="1">
      <c r="A436" s="42"/>
      <c r="B436" s="9" t="s">
        <v>586</v>
      </c>
      <c r="C436" s="28"/>
      <c r="D436" s="28"/>
      <c r="E436" s="30"/>
      <c r="F436" s="31"/>
    </row>
    <row r="437" spans="1:6" s="33" customFormat="1">
      <c r="A437" s="42"/>
      <c r="B437" s="9"/>
      <c r="C437" s="28"/>
      <c r="D437" s="28"/>
      <c r="E437" s="30"/>
      <c r="F437" s="31"/>
    </row>
    <row r="438" spans="1:6" s="33" customFormat="1" ht="29">
      <c r="A438" s="42">
        <v>7</v>
      </c>
      <c r="B438" s="9" t="s">
        <v>817</v>
      </c>
      <c r="C438" s="28" t="s">
        <v>4</v>
      </c>
      <c r="D438" s="28">
        <v>2</v>
      </c>
      <c r="E438" s="30"/>
      <c r="F438" s="31"/>
    </row>
    <row r="439" spans="1:6" s="33" customFormat="1">
      <c r="A439" s="42"/>
      <c r="B439" s="9"/>
      <c r="C439" s="28"/>
      <c r="D439" s="28"/>
      <c r="E439" s="30"/>
      <c r="F439" s="31"/>
    </row>
    <row r="440" spans="1:6" s="33" customFormat="1">
      <c r="A440" s="42"/>
      <c r="B440" s="9" t="s">
        <v>318</v>
      </c>
      <c r="C440" s="28"/>
      <c r="D440" s="28"/>
      <c r="E440" s="30"/>
      <c r="F440" s="31"/>
    </row>
    <row r="441" spans="1:6" s="33" customFormat="1">
      <c r="A441" s="42"/>
      <c r="B441" s="9"/>
      <c r="C441" s="28"/>
      <c r="D441" s="28"/>
      <c r="E441" s="30"/>
      <c r="F441" s="31"/>
    </row>
    <row r="442" spans="1:6" s="33" customFormat="1">
      <c r="A442" s="42"/>
      <c r="B442" s="9" t="s">
        <v>319</v>
      </c>
      <c r="C442" s="28"/>
      <c r="D442" s="28"/>
      <c r="E442" s="30"/>
      <c r="F442" s="31"/>
    </row>
    <row r="443" spans="1:6" s="33" customFormat="1">
      <c r="A443" s="42"/>
      <c r="B443" s="9"/>
      <c r="C443" s="28"/>
      <c r="D443" s="28"/>
      <c r="E443" s="30"/>
      <c r="F443" s="31"/>
    </row>
    <row r="444" spans="1:6" s="33" customFormat="1">
      <c r="A444" s="42">
        <v>8</v>
      </c>
      <c r="B444" s="9" t="s">
        <v>320</v>
      </c>
      <c r="C444" s="28" t="s">
        <v>4</v>
      </c>
      <c r="D444" s="28">
        <v>3</v>
      </c>
      <c r="E444" s="30"/>
      <c r="F444" s="31"/>
    </row>
    <row r="445" spans="1:6" s="33" customFormat="1">
      <c r="A445" s="42"/>
      <c r="B445" s="9"/>
      <c r="C445" s="28"/>
      <c r="D445" s="28"/>
      <c r="E445" s="30"/>
      <c r="F445" s="31"/>
    </row>
    <row r="446" spans="1:6" s="33" customFormat="1">
      <c r="A446" s="42"/>
      <c r="B446" s="9" t="s">
        <v>321</v>
      </c>
      <c r="C446" s="28"/>
      <c r="D446" s="28"/>
      <c r="E446" s="30"/>
      <c r="F446" s="31"/>
    </row>
    <row r="447" spans="1:6" s="33" customFormat="1">
      <c r="A447" s="42"/>
      <c r="B447" s="9"/>
      <c r="C447" s="28"/>
      <c r="D447" s="28"/>
      <c r="E447" s="30"/>
      <c r="F447" s="31"/>
    </row>
    <row r="448" spans="1:6" s="33" customFormat="1">
      <c r="A448" s="42">
        <v>9</v>
      </c>
      <c r="B448" s="9" t="s">
        <v>322</v>
      </c>
      <c r="C448" s="28" t="s">
        <v>4</v>
      </c>
      <c r="D448" s="28">
        <v>2</v>
      </c>
      <c r="E448" s="30"/>
      <c r="F448" s="31"/>
    </row>
    <row r="449" spans="1:6" s="33" customFormat="1">
      <c r="A449" s="42"/>
      <c r="B449" s="9"/>
      <c r="C449" s="28"/>
      <c r="D449" s="28"/>
      <c r="E449" s="30"/>
      <c r="F449" s="31"/>
    </row>
    <row r="450" spans="1:6" s="33" customFormat="1">
      <c r="A450" s="42"/>
      <c r="B450" s="9" t="s">
        <v>323</v>
      </c>
      <c r="C450" s="28"/>
      <c r="D450" s="28"/>
      <c r="E450" s="30"/>
      <c r="F450" s="31"/>
    </row>
    <row r="451" spans="1:6" s="33" customFormat="1">
      <c r="A451" s="42"/>
      <c r="B451" s="9"/>
      <c r="C451" s="28"/>
      <c r="D451" s="28"/>
      <c r="E451" s="30"/>
      <c r="F451" s="31"/>
    </row>
    <row r="452" spans="1:6" s="33" customFormat="1">
      <c r="A452" s="42">
        <v>10</v>
      </c>
      <c r="B452" s="9" t="s">
        <v>324</v>
      </c>
      <c r="C452" s="28" t="s">
        <v>4</v>
      </c>
      <c r="D452" s="28">
        <v>2</v>
      </c>
      <c r="E452" s="30"/>
      <c r="F452" s="31"/>
    </row>
    <row r="453" spans="1:6" s="33" customFormat="1">
      <c r="A453" s="42"/>
      <c r="B453" s="9"/>
      <c r="C453" s="28"/>
      <c r="D453" s="28"/>
      <c r="E453" s="30"/>
      <c r="F453" s="31"/>
    </row>
    <row r="454" spans="1:6" s="33" customFormat="1" ht="15" thickBot="1">
      <c r="A454" s="42"/>
      <c r="B454" s="9" t="s">
        <v>307</v>
      </c>
      <c r="C454" s="28"/>
      <c r="D454" s="28"/>
      <c r="E454" s="30"/>
      <c r="F454" s="34">
        <f>SUM(F448:F453)</f>
        <v>0</v>
      </c>
    </row>
    <row r="455" spans="1:6" s="33" customFormat="1" ht="15" thickTop="1">
      <c r="A455" s="42"/>
      <c r="B455" s="9"/>
      <c r="C455" s="28"/>
      <c r="D455" s="28"/>
      <c r="E455" s="30"/>
      <c r="F455" s="111"/>
    </row>
    <row r="456" spans="1:6" s="33" customFormat="1">
      <c r="A456" s="42"/>
      <c r="B456" s="9" t="s">
        <v>430</v>
      </c>
      <c r="C456" s="28"/>
      <c r="D456" s="28"/>
      <c r="E456" s="30"/>
      <c r="F456" s="31"/>
    </row>
    <row r="457" spans="1:6" s="33" customFormat="1">
      <c r="A457" s="42"/>
      <c r="B457" s="9"/>
      <c r="C457" s="28"/>
      <c r="D457" s="28"/>
      <c r="E457" s="30"/>
      <c r="F457" s="31"/>
    </row>
    <row r="458" spans="1:6" s="33" customFormat="1">
      <c r="A458" s="42"/>
      <c r="B458" s="9" t="s">
        <v>308</v>
      </c>
      <c r="C458" s="28"/>
      <c r="D458" s="28"/>
      <c r="E458" s="30"/>
      <c r="F458" s="31"/>
    </row>
    <row r="459" spans="1:6" s="33" customFormat="1">
      <c r="A459" s="42"/>
      <c r="B459" s="9"/>
      <c r="C459" s="28"/>
      <c r="D459" s="28"/>
      <c r="E459" s="30"/>
      <c r="F459" s="31"/>
    </row>
    <row r="460" spans="1:6" s="33" customFormat="1">
      <c r="A460" s="42"/>
      <c r="B460" s="9" t="s">
        <v>327</v>
      </c>
      <c r="C460" s="28"/>
      <c r="D460" s="28"/>
      <c r="E460" s="30"/>
      <c r="F460" s="31"/>
    </row>
    <row r="461" spans="1:6" s="33" customFormat="1">
      <c r="A461" s="42"/>
      <c r="B461" s="9"/>
      <c r="C461" s="28"/>
      <c r="D461" s="28"/>
      <c r="E461" s="30"/>
      <c r="F461" s="31"/>
    </row>
    <row r="462" spans="1:6" s="33" customFormat="1">
      <c r="A462" s="42"/>
      <c r="B462" s="9" t="s">
        <v>605</v>
      </c>
      <c r="C462" s="28"/>
      <c r="D462" s="28"/>
      <c r="E462" s="30"/>
      <c r="F462" s="31"/>
    </row>
    <row r="463" spans="1:6" s="33" customFormat="1">
      <c r="A463" s="42"/>
      <c r="B463" s="9"/>
      <c r="C463" s="28"/>
      <c r="D463" s="28"/>
      <c r="E463" s="30"/>
      <c r="F463" s="31"/>
    </row>
    <row r="464" spans="1:6" s="33" customFormat="1">
      <c r="A464" s="42"/>
      <c r="B464" s="9" t="s">
        <v>633</v>
      </c>
      <c r="C464" s="28"/>
      <c r="D464" s="28"/>
      <c r="E464" s="30"/>
      <c r="F464" s="31"/>
    </row>
    <row r="465" spans="1:6" s="33" customFormat="1">
      <c r="A465" s="42"/>
      <c r="B465" s="9"/>
      <c r="C465" s="28"/>
      <c r="D465" s="28"/>
      <c r="E465" s="30"/>
      <c r="F465" s="31"/>
    </row>
    <row r="466" spans="1:6" s="33" customFormat="1">
      <c r="A466" s="42"/>
      <c r="B466" s="9" t="s">
        <v>634</v>
      </c>
      <c r="C466" s="28"/>
      <c r="D466" s="28"/>
      <c r="E466" s="30"/>
      <c r="F466" s="31"/>
    </row>
    <row r="467" spans="1:6" s="33" customFormat="1">
      <c r="A467" s="42"/>
      <c r="B467" s="9"/>
      <c r="C467" s="28"/>
      <c r="D467" s="28"/>
      <c r="E467" s="30"/>
      <c r="F467" s="31"/>
    </row>
    <row r="468" spans="1:6" s="33" customFormat="1">
      <c r="A468" s="42"/>
      <c r="B468" s="9" t="s">
        <v>328</v>
      </c>
      <c r="C468" s="28"/>
      <c r="D468" s="28"/>
      <c r="E468" s="30"/>
      <c r="F468" s="31"/>
    </row>
    <row r="469" spans="1:6" s="33" customFormat="1">
      <c r="A469" s="42"/>
      <c r="B469" s="9"/>
      <c r="C469" s="28"/>
      <c r="D469" s="28"/>
      <c r="E469" s="30"/>
      <c r="F469" s="31"/>
    </row>
    <row r="470" spans="1:6" s="33" customFormat="1">
      <c r="A470" s="42"/>
      <c r="B470" s="9" t="s">
        <v>329</v>
      </c>
      <c r="C470" s="28"/>
      <c r="D470" s="28"/>
      <c r="E470" s="30"/>
      <c r="F470" s="31"/>
    </row>
    <row r="471" spans="1:6" s="33" customFormat="1">
      <c r="A471" s="42"/>
      <c r="B471" s="9"/>
      <c r="C471" s="28"/>
      <c r="D471" s="28"/>
      <c r="E471" s="30"/>
      <c r="F471" s="31"/>
    </row>
    <row r="472" spans="1:6" s="33" customFormat="1">
      <c r="A472" s="42">
        <v>1</v>
      </c>
      <c r="B472" s="9" t="s">
        <v>483</v>
      </c>
      <c r="C472" s="28" t="s">
        <v>4</v>
      </c>
      <c r="D472" s="28">
        <v>1</v>
      </c>
      <c r="E472" s="30"/>
      <c r="F472" s="31"/>
    </row>
    <row r="473" spans="1:6" s="33" customFormat="1">
      <c r="A473" s="42"/>
      <c r="B473" s="9"/>
      <c r="C473" s="28"/>
      <c r="D473" s="28"/>
      <c r="E473" s="30"/>
      <c r="F473" s="31"/>
    </row>
    <row r="474" spans="1:6" s="33" customFormat="1">
      <c r="A474" s="42"/>
      <c r="B474" s="9" t="s">
        <v>330</v>
      </c>
      <c r="C474" s="28"/>
      <c r="D474" s="28"/>
      <c r="E474" s="30"/>
      <c r="F474" s="31"/>
    </row>
    <row r="475" spans="1:6" s="33" customFormat="1">
      <c r="A475" s="42"/>
      <c r="B475" s="9"/>
      <c r="C475" s="28"/>
      <c r="D475" s="28"/>
      <c r="E475" s="30"/>
      <c r="F475" s="31"/>
    </row>
    <row r="476" spans="1:6" s="33" customFormat="1">
      <c r="A476" s="42">
        <v>2</v>
      </c>
      <c r="B476" s="9" t="s">
        <v>483</v>
      </c>
      <c r="C476" s="28" t="s">
        <v>4</v>
      </c>
      <c r="D476" s="28">
        <v>1</v>
      </c>
      <c r="E476" s="30"/>
      <c r="F476" s="31"/>
    </row>
    <row r="477" spans="1:6" s="33" customFormat="1">
      <c r="A477" s="42"/>
      <c r="B477" s="9"/>
      <c r="C477" s="28"/>
      <c r="D477" s="28"/>
      <c r="E477" s="30"/>
      <c r="F477" s="31"/>
    </row>
    <row r="478" spans="1:6" s="33" customFormat="1">
      <c r="A478" s="42"/>
      <c r="B478" s="9" t="s">
        <v>582</v>
      </c>
      <c r="C478" s="28"/>
      <c r="D478" s="28"/>
      <c r="E478" s="30"/>
      <c r="F478" s="31"/>
    </row>
    <row r="479" spans="1:6" s="33" customFormat="1">
      <c r="A479" s="42"/>
      <c r="B479" s="9"/>
      <c r="C479" s="28"/>
      <c r="D479" s="28"/>
      <c r="E479" s="30"/>
      <c r="F479" s="31"/>
    </row>
    <row r="480" spans="1:6" s="33" customFormat="1" ht="29">
      <c r="A480" s="42"/>
      <c r="B480" s="9" t="s">
        <v>590</v>
      </c>
      <c r="C480" s="28"/>
      <c r="D480" s="28"/>
      <c r="E480" s="30"/>
      <c r="F480" s="31"/>
    </row>
    <row r="481" spans="1:6" s="33" customFormat="1">
      <c r="A481" s="42"/>
      <c r="B481" s="9"/>
      <c r="C481" s="28"/>
      <c r="D481" s="28"/>
      <c r="E481" s="30"/>
      <c r="F481" s="31"/>
    </row>
    <row r="482" spans="1:6" s="33" customFormat="1">
      <c r="A482" s="42">
        <v>3</v>
      </c>
      <c r="B482" s="9" t="s">
        <v>485</v>
      </c>
      <c r="C482" s="28" t="s">
        <v>4</v>
      </c>
      <c r="D482" s="28">
        <v>1</v>
      </c>
      <c r="E482" s="30"/>
      <c r="F482" s="31"/>
    </row>
    <row r="483" spans="1:6" s="33" customFormat="1">
      <c r="A483" s="42"/>
      <c r="B483" s="9"/>
      <c r="C483" s="28"/>
      <c r="D483" s="28"/>
      <c r="E483" s="30"/>
      <c r="F483" s="31"/>
    </row>
    <row r="484" spans="1:6" s="33" customFormat="1">
      <c r="A484" s="42"/>
      <c r="B484" s="9" t="s">
        <v>583</v>
      </c>
      <c r="C484" s="28"/>
      <c r="D484" s="28"/>
      <c r="E484" s="30"/>
      <c r="F484" s="31"/>
    </row>
    <row r="485" spans="1:6" s="33" customFormat="1">
      <c r="A485" s="42"/>
      <c r="B485" s="9"/>
      <c r="C485" s="28"/>
      <c r="D485" s="28"/>
      <c r="E485" s="30"/>
      <c r="F485" s="31"/>
    </row>
    <row r="486" spans="1:6" s="33" customFormat="1" ht="29">
      <c r="A486" s="42"/>
      <c r="B486" s="9" t="s">
        <v>578</v>
      </c>
      <c r="C486" s="28"/>
      <c r="D486" s="28"/>
      <c r="E486" s="30"/>
      <c r="F486" s="31"/>
    </row>
    <row r="487" spans="1:6" s="33" customFormat="1">
      <c r="A487" s="42"/>
      <c r="B487" s="9"/>
      <c r="C487" s="28"/>
      <c r="D487" s="28"/>
      <c r="E487" s="30"/>
      <c r="F487" s="31"/>
    </row>
    <row r="488" spans="1:6" s="33" customFormat="1">
      <c r="A488" s="42">
        <v>4</v>
      </c>
      <c r="B488" s="9" t="s">
        <v>484</v>
      </c>
      <c r="C488" s="28" t="s">
        <v>4</v>
      </c>
      <c r="D488" s="28">
        <v>1</v>
      </c>
      <c r="E488" s="30"/>
      <c r="F488" s="31"/>
    </row>
    <row r="489" spans="1:6" s="33" customFormat="1">
      <c r="A489" s="42"/>
      <c r="B489" s="9"/>
      <c r="C489" s="28"/>
      <c r="D489" s="28"/>
      <c r="E489" s="30"/>
      <c r="F489" s="31"/>
    </row>
    <row r="490" spans="1:6" s="33" customFormat="1">
      <c r="A490" s="42">
        <v>5</v>
      </c>
      <c r="B490" s="9" t="s">
        <v>486</v>
      </c>
      <c r="C490" s="28" t="s">
        <v>4</v>
      </c>
      <c r="D490" s="28">
        <v>1</v>
      </c>
      <c r="E490" s="30"/>
      <c r="F490" s="31"/>
    </row>
    <row r="491" spans="1:6" s="33" customFormat="1">
      <c r="A491" s="42"/>
      <c r="B491" s="9"/>
      <c r="C491" s="28"/>
      <c r="D491" s="28"/>
      <c r="E491" s="30"/>
      <c r="F491" s="31"/>
    </row>
    <row r="492" spans="1:6" s="33" customFormat="1">
      <c r="A492" s="42">
        <v>6</v>
      </c>
      <c r="B492" s="9" t="s">
        <v>487</v>
      </c>
      <c r="C492" s="28" t="s">
        <v>4</v>
      </c>
      <c r="D492" s="28">
        <v>1</v>
      </c>
      <c r="E492" s="30"/>
      <c r="F492" s="31"/>
    </row>
    <row r="493" spans="1:6" s="33" customFormat="1">
      <c r="A493" s="42"/>
      <c r="B493" s="9"/>
      <c r="C493" s="28"/>
      <c r="D493" s="28"/>
      <c r="E493" s="30"/>
      <c r="F493" s="31"/>
    </row>
    <row r="494" spans="1:6" s="33" customFormat="1" ht="29">
      <c r="A494" s="42">
        <v>7</v>
      </c>
      <c r="B494" s="9" t="s">
        <v>579</v>
      </c>
      <c r="C494" s="28" t="s">
        <v>4</v>
      </c>
      <c r="D494" s="28">
        <v>13</v>
      </c>
      <c r="E494" s="30"/>
      <c r="F494" s="31"/>
    </row>
    <row r="495" spans="1:6" s="33" customFormat="1">
      <c r="A495" s="42"/>
      <c r="B495" s="9"/>
      <c r="C495" s="28"/>
      <c r="D495" s="28"/>
      <c r="E495" s="30"/>
      <c r="F495" s="31"/>
    </row>
    <row r="496" spans="1:6" s="33" customFormat="1">
      <c r="A496" s="42"/>
      <c r="B496" s="9" t="s">
        <v>584</v>
      </c>
      <c r="C496" s="28"/>
      <c r="D496" s="28"/>
      <c r="E496" s="30"/>
      <c r="F496" s="31"/>
    </row>
    <row r="497" spans="1:6" s="33" customFormat="1">
      <c r="A497" s="42"/>
      <c r="B497" s="9"/>
      <c r="C497" s="28"/>
      <c r="D497" s="28"/>
      <c r="E497" s="30"/>
      <c r="F497" s="31"/>
    </row>
    <row r="498" spans="1:6" s="33" customFormat="1" ht="29">
      <c r="A498" s="42"/>
      <c r="B498" s="9" t="s">
        <v>580</v>
      </c>
      <c r="C498" s="28"/>
      <c r="D498" s="28"/>
      <c r="E498" s="30"/>
      <c r="F498" s="31"/>
    </row>
    <row r="499" spans="1:6" s="33" customFormat="1" ht="10.5" customHeight="1">
      <c r="A499" s="42"/>
      <c r="B499" s="9"/>
      <c r="C499" s="28"/>
      <c r="D499" s="28"/>
      <c r="E499" s="30"/>
      <c r="F499" s="31"/>
    </row>
    <row r="500" spans="1:6" s="33" customFormat="1">
      <c r="A500" s="42">
        <v>8</v>
      </c>
      <c r="B500" s="9" t="s">
        <v>531</v>
      </c>
      <c r="C500" s="28" t="s">
        <v>4</v>
      </c>
      <c r="D500" s="28">
        <v>1</v>
      </c>
      <c r="E500" s="30"/>
      <c r="F500" s="31"/>
    </row>
    <row r="501" spans="1:6" s="33" customFormat="1">
      <c r="A501" s="42"/>
      <c r="B501" s="9"/>
      <c r="C501" s="28"/>
      <c r="D501" s="28"/>
      <c r="E501" s="30"/>
      <c r="F501" s="31"/>
    </row>
    <row r="502" spans="1:6" s="33" customFormat="1">
      <c r="A502" s="42">
        <v>9</v>
      </c>
      <c r="B502" s="9" t="s">
        <v>513</v>
      </c>
      <c r="C502" s="28" t="s">
        <v>4</v>
      </c>
      <c r="D502" s="28">
        <v>1</v>
      </c>
      <c r="E502" s="30"/>
      <c r="F502" s="31"/>
    </row>
    <row r="503" spans="1:6" s="33" customFormat="1">
      <c r="A503" s="42"/>
      <c r="B503" s="9"/>
      <c r="C503" s="28"/>
      <c r="D503" s="28"/>
      <c r="E503" s="30"/>
      <c r="F503" s="31"/>
    </row>
    <row r="504" spans="1:6" s="33" customFormat="1">
      <c r="A504" s="42">
        <v>10</v>
      </c>
      <c r="B504" s="9" t="s">
        <v>514</v>
      </c>
      <c r="C504" s="28" t="s">
        <v>4</v>
      </c>
      <c r="D504" s="28">
        <v>1</v>
      </c>
      <c r="E504" s="30"/>
      <c r="F504" s="31"/>
    </row>
    <row r="505" spans="1:6" s="33" customFormat="1">
      <c r="A505" s="42"/>
      <c r="B505" s="9"/>
      <c r="C505" s="28"/>
      <c r="D505" s="28"/>
      <c r="E505" s="30"/>
      <c r="F505" s="31"/>
    </row>
    <row r="506" spans="1:6" s="33" customFormat="1">
      <c r="A506" s="42">
        <v>11</v>
      </c>
      <c r="B506" s="9" t="s">
        <v>515</v>
      </c>
      <c r="C506" s="28" t="s">
        <v>4</v>
      </c>
      <c r="D506" s="28">
        <v>1</v>
      </c>
      <c r="E506" s="30"/>
      <c r="F506" s="31"/>
    </row>
    <row r="507" spans="1:6" s="33" customFormat="1">
      <c r="A507" s="42"/>
      <c r="B507" s="9"/>
      <c r="C507" s="28"/>
      <c r="D507" s="28"/>
      <c r="E507" s="30"/>
      <c r="F507" s="31"/>
    </row>
    <row r="508" spans="1:6" s="33" customFormat="1">
      <c r="A508" s="42">
        <v>12</v>
      </c>
      <c r="B508" s="9" t="s">
        <v>516</v>
      </c>
      <c r="C508" s="28" t="s">
        <v>4</v>
      </c>
      <c r="D508" s="28">
        <v>1</v>
      </c>
      <c r="E508" s="30"/>
      <c r="F508" s="31"/>
    </row>
    <row r="509" spans="1:6" s="33" customFormat="1">
      <c r="A509" s="42"/>
      <c r="B509" s="9"/>
      <c r="C509" s="28"/>
      <c r="D509" s="28"/>
      <c r="E509" s="30"/>
      <c r="F509" s="31"/>
    </row>
    <row r="510" spans="1:6" s="33" customFormat="1">
      <c r="A510" s="42">
        <v>13</v>
      </c>
      <c r="B510" s="9" t="s">
        <v>517</v>
      </c>
      <c r="C510" s="28" t="s">
        <v>4</v>
      </c>
      <c r="D510" s="28">
        <v>1</v>
      </c>
      <c r="E510" s="30"/>
      <c r="F510" s="31"/>
    </row>
    <row r="511" spans="1:6" s="33" customFormat="1">
      <c r="A511" s="42"/>
      <c r="B511" s="9"/>
      <c r="C511" s="28"/>
      <c r="D511" s="28"/>
      <c r="E511" s="30"/>
      <c r="F511" s="31"/>
    </row>
    <row r="512" spans="1:6" s="33" customFormat="1" ht="29">
      <c r="A512" s="42">
        <v>14</v>
      </c>
      <c r="B512" s="9" t="s">
        <v>581</v>
      </c>
      <c r="C512" s="28" t="s">
        <v>4</v>
      </c>
      <c r="D512" s="28">
        <v>5</v>
      </c>
      <c r="E512" s="30"/>
      <c r="F512" s="31"/>
    </row>
    <row r="513" spans="1:6" s="33" customFormat="1">
      <c r="A513" s="42"/>
      <c r="B513" s="9"/>
      <c r="C513" s="28"/>
      <c r="D513" s="28"/>
      <c r="E513" s="30"/>
      <c r="F513" s="31"/>
    </row>
    <row r="514" spans="1:6" s="33" customFormat="1">
      <c r="A514" s="42"/>
      <c r="B514" s="9"/>
      <c r="C514" s="28"/>
      <c r="D514" s="28"/>
      <c r="E514" s="30"/>
      <c r="F514" s="31"/>
    </row>
    <row r="515" spans="1:6" s="33" customFormat="1" ht="15" thickBot="1">
      <c r="A515" s="42"/>
      <c r="B515" s="9" t="s">
        <v>325</v>
      </c>
      <c r="C515" s="28"/>
      <c r="D515" s="28"/>
      <c r="E515" s="30"/>
      <c r="F515" s="34">
        <f>SUM(F468:F514)</f>
        <v>0</v>
      </c>
    </row>
    <row r="516" spans="1:6" s="33" customFormat="1" ht="15" thickTop="1">
      <c r="A516" s="42"/>
      <c r="B516" s="9" t="s">
        <v>430</v>
      </c>
      <c r="C516" s="28"/>
      <c r="D516" s="28"/>
      <c r="E516" s="30"/>
      <c r="F516" s="31"/>
    </row>
    <row r="517" spans="1:6" s="33" customFormat="1">
      <c r="A517" s="42"/>
      <c r="B517" s="9"/>
      <c r="C517" s="28"/>
      <c r="D517" s="28"/>
      <c r="E517" s="30"/>
      <c r="F517" s="31"/>
    </row>
    <row r="518" spans="1:6" s="33" customFormat="1">
      <c r="A518" s="42"/>
      <c r="B518" s="9" t="s">
        <v>326</v>
      </c>
      <c r="C518" s="28"/>
      <c r="D518" s="28"/>
      <c r="E518" s="30"/>
      <c r="F518" s="31"/>
    </row>
    <row r="519" spans="1:6" s="33" customFormat="1">
      <c r="A519" s="42"/>
      <c r="B519" s="9"/>
      <c r="C519" s="28"/>
      <c r="D519" s="28"/>
      <c r="E519" s="30"/>
      <c r="F519" s="31"/>
    </row>
    <row r="520" spans="1:6" s="33" customFormat="1">
      <c r="A520" s="42"/>
      <c r="B520" s="9" t="s">
        <v>13</v>
      </c>
      <c r="C520" s="28"/>
      <c r="D520" s="28"/>
      <c r="E520" s="30"/>
      <c r="F520" s="31"/>
    </row>
    <row r="521" spans="1:6" s="33" customFormat="1">
      <c r="A521" s="42"/>
      <c r="B521" s="9"/>
      <c r="C521" s="28"/>
      <c r="D521" s="28"/>
      <c r="E521" s="30"/>
      <c r="F521" s="31"/>
    </row>
    <row r="522" spans="1:6" s="33" customFormat="1">
      <c r="A522" s="42"/>
      <c r="B522" s="9" t="s">
        <v>14</v>
      </c>
      <c r="C522" s="28"/>
      <c r="D522" s="28"/>
      <c r="E522" s="30"/>
      <c r="F522" s="31"/>
    </row>
    <row r="523" spans="1:6" s="33" customFormat="1">
      <c r="A523" s="42"/>
      <c r="B523" s="9"/>
      <c r="C523" s="28"/>
      <c r="D523" s="28"/>
      <c r="E523" s="30"/>
      <c r="F523" s="31"/>
    </row>
    <row r="524" spans="1:6" s="33" customFormat="1">
      <c r="A524" s="42"/>
      <c r="B524" s="9" t="s">
        <v>333</v>
      </c>
      <c r="C524" s="28"/>
      <c r="D524" s="28"/>
      <c r="E524" s="30"/>
      <c r="F524" s="31"/>
    </row>
    <row r="525" spans="1:6" s="33" customFormat="1">
      <c r="A525" s="42"/>
      <c r="B525" s="9"/>
      <c r="C525" s="28"/>
      <c r="D525" s="28"/>
      <c r="E525" s="30"/>
      <c r="F525" s="31"/>
    </row>
    <row r="526" spans="1:6" s="33" customFormat="1">
      <c r="A526" s="42">
        <v>1</v>
      </c>
      <c r="B526" s="9" t="s">
        <v>334</v>
      </c>
      <c r="C526" s="28" t="s">
        <v>463</v>
      </c>
      <c r="D526" s="28">
        <v>30</v>
      </c>
      <c r="E526" s="30"/>
      <c r="F526" s="31"/>
    </row>
    <row r="527" spans="1:6" s="33" customFormat="1">
      <c r="A527" s="42"/>
      <c r="B527" s="9"/>
      <c r="C527" s="28"/>
      <c r="D527" s="28"/>
      <c r="E527" s="30"/>
      <c r="F527" s="31"/>
    </row>
    <row r="528" spans="1:6" s="33" customFormat="1">
      <c r="A528" s="42"/>
      <c r="B528" s="9" t="s">
        <v>496</v>
      </c>
      <c r="C528" s="28"/>
      <c r="D528" s="28"/>
      <c r="E528" s="30"/>
      <c r="F528" s="31"/>
    </row>
    <row r="529" spans="1:6" s="33" customFormat="1">
      <c r="A529" s="42"/>
      <c r="B529" s="9"/>
      <c r="C529" s="28"/>
      <c r="D529" s="28"/>
      <c r="E529" s="30"/>
      <c r="F529" s="31"/>
    </row>
    <row r="530" spans="1:6" s="33" customFormat="1">
      <c r="A530" s="42"/>
      <c r="B530" s="9" t="s">
        <v>497</v>
      </c>
      <c r="C530" s="28"/>
      <c r="D530" s="28"/>
      <c r="E530" s="30"/>
      <c r="F530" s="31"/>
    </row>
    <row r="531" spans="1:6" s="33" customFormat="1">
      <c r="A531" s="42"/>
      <c r="B531" s="9"/>
      <c r="C531" s="28"/>
      <c r="D531" s="28"/>
      <c r="E531" s="30"/>
      <c r="F531" s="31"/>
    </row>
    <row r="532" spans="1:6" s="33" customFormat="1">
      <c r="A532" s="42">
        <v>2</v>
      </c>
      <c r="B532" s="9" t="s">
        <v>498</v>
      </c>
      <c r="C532" s="28" t="s">
        <v>463</v>
      </c>
      <c r="D532" s="28">
        <v>4</v>
      </c>
      <c r="E532" s="30"/>
      <c r="F532" s="31"/>
    </row>
    <row r="533" spans="1:6" s="33" customFormat="1">
      <c r="A533" s="42"/>
      <c r="B533" s="9"/>
      <c r="C533" s="28"/>
      <c r="D533" s="28"/>
      <c r="E533" s="30"/>
      <c r="F533" s="31"/>
    </row>
    <row r="534" spans="1:6" s="33" customFormat="1">
      <c r="A534" s="42"/>
      <c r="B534" s="9" t="s">
        <v>335</v>
      </c>
      <c r="C534" s="28"/>
      <c r="D534" s="28"/>
      <c r="E534" s="30"/>
      <c r="F534" s="31"/>
    </row>
    <row r="535" spans="1:6" s="33" customFormat="1">
      <c r="A535" s="42"/>
      <c r="B535" s="9"/>
      <c r="C535" s="28"/>
      <c r="D535" s="28"/>
      <c r="E535" s="30"/>
      <c r="F535" s="31"/>
    </row>
    <row r="536" spans="1:6" s="33" customFormat="1">
      <c r="A536" s="42"/>
      <c r="B536" s="9" t="s">
        <v>336</v>
      </c>
      <c r="C536" s="28"/>
      <c r="D536" s="28"/>
      <c r="E536" s="30"/>
      <c r="F536" s="31"/>
    </row>
    <row r="537" spans="1:6" s="33" customFormat="1">
      <c r="A537" s="42"/>
      <c r="B537" s="9"/>
      <c r="C537" s="28"/>
      <c r="D537" s="28"/>
      <c r="E537" s="30"/>
      <c r="F537" s="31"/>
    </row>
    <row r="538" spans="1:6" s="33" customFormat="1">
      <c r="A538" s="42">
        <v>3</v>
      </c>
      <c r="B538" s="9" t="s">
        <v>337</v>
      </c>
      <c r="C538" s="28" t="s">
        <v>463</v>
      </c>
      <c r="D538" s="28">
        <v>71</v>
      </c>
      <c r="E538" s="30"/>
      <c r="F538" s="31">
        <f t="shared" ref="F538" si="6">D538*E538</f>
        <v>0</v>
      </c>
    </row>
    <row r="539" spans="1:6" s="33" customFormat="1">
      <c r="A539" s="42"/>
      <c r="B539" s="9"/>
      <c r="C539" s="28"/>
      <c r="D539" s="28"/>
      <c r="E539" s="30"/>
      <c r="F539" s="31"/>
    </row>
    <row r="540" spans="1:6" s="33" customFormat="1">
      <c r="A540" s="42">
        <v>4</v>
      </c>
      <c r="B540" s="9" t="s">
        <v>15</v>
      </c>
      <c r="C540" s="28" t="s">
        <v>463</v>
      </c>
      <c r="D540" s="28">
        <v>1</v>
      </c>
      <c r="E540" s="30"/>
      <c r="F540" s="31"/>
    </row>
    <row r="541" spans="1:6" s="33" customFormat="1">
      <c r="A541" s="42"/>
      <c r="B541" s="9"/>
      <c r="C541" s="28"/>
      <c r="D541" s="28"/>
      <c r="E541" s="30"/>
      <c r="F541" s="31"/>
    </row>
    <row r="542" spans="1:6" s="33" customFormat="1">
      <c r="A542" s="42"/>
      <c r="B542" s="9" t="s">
        <v>338</v>
      </c>
      <c r="C542" s="28"/>
      <c r="D542" s="28"/>
      <c r="E542" s="30"/>
      <c r="F542" s="31"/>
    </row>
    <row r="543" spans="1:6" s="33" customFormat="1">
      <c r="A543" s="42"/>
      <c r="B543" s="9"/>
      <c r="C543" s="28"/>
      <c r="D543" s="28"/>
      <c r="E543" s="30"/>
      <c r="F543" s="31"/>
    </row>
    <row r="544" spans="1:6" s="33" customFormat="1">
      <c r="A544" s="42"/>
      <c r="B544" s="9" t="s">
        <v>336</v>
      </c>
      <c r="C544" s="28"/>
      <c r="D544" s="28"/>
      <c r="E544" s="30"/>
      <c r="F544" s="31"/>
    </row>
    <row r="545" spans="1:6" s="33" customFormat="1">
      <c r="A545" s="42"/>
      <c r="B545" s="9"/>
      <c r="C545" s="28"/>
      <c r="D545" s="28"/>
      <c r="E545" s="30"/>
      <c r="F545" s="31"/>
    </row>
    <row r="546" spans="1:6" s="33" customFormat="1">
      <c r="A546" s="42">
        <v>5</v>
      </c>
      <c r="B546" s="9" t="s">
        <v>339</v>
      </c>
      <c r="C546" s="28" t="s">
        <v>463</v>
      </c>
      <c r="D546" s="28">
        <v>22</v>
      </c>
      <c r="E546" s="30"/>
      <c r="F546" s="31"/>
    </row>
    <row r="547" spans="1:6" s="33" customFormat="1">
      <c r="A547" s="42"/>
      <c r="B547" s="9"/>
      <c r="C547" s="28"/>
      <c r="D547" s="28"/>
      <c r="E547" s="30"/>
      <c r="F547" s="31"/>
    </row>
    <row r="548" spans="1:6" s="33" customFormat="1">
      <c r="A548" s="42">
        <v>6</v>
      </c>
      <c r="B548" s="9" t="s">
        <v>15</v>
      </c>
      <c r="C548" s="28" t="s">
        <v>463</v>
      </c>
      <c r="D548" s="28">
        <v>1</v>
      </c>
      <c r="E548" s="30"/>
      <c r="F548" s="31"/>
    </row>
    <row r="549" spans="1:6" s="33" customFormat="1">
      <c r="A549" s="42"/>
      <c r="B549" s="9"/>
      <c r="C549" s="28"/>
      <c r="D549" s="28"/>
      <c r="E549" s="30"/>
      <c r="F549" s="31"/>
    </row>
    <row r="550" spans="1:6" s="33" customFormat="1">
      <c r="A550" s="42"/>
      <c r="B550" s="9"/>
      <c r="C550" s="28"/>
      <c r="D550" s="28"/>
      <c r="E550" s="30"/>
      <c r="F550" s="31"/>
    </row>
    <row r="551" spans="1:6" s="33" customFormat="1" ht="15" thickBot="1">
      <c r="A551" s="42"/>
      <c r="B551" s="9" t="s">
        <v>331</v>
      </c>
      <c r="C551" s="28"/>
      <c r="D551" s="28"/>
      <c r="E551" s="30"/>
      <c r="F551" s="34">
        <f>SUM(F522:F550)</f>
        <v>0</v>
      </c>
    </row>
    <row r="552" spans="1:6" s="33" customFormat="1" ht="15" thickTop="1">
      <c r="A552" s="42"/>
      <c r="B552" s="9" t="s">
        <v>430</v>
      </c>
      <c r="C552" s="28"/>
      <c r="D552" s="28"/>
      <c r="E552" s="30"/>
      <c r="F552" s="31"/>
    </row>
    <row r="553" spans="1:6" s="33" customFormat="1">
      <c r="A553" s="42"/>
      <c r="B553" s="9"/>
      <c r="C553" s="28"/>
      <c r="D553" s="28"/>
      <c r="E553" s="30"/>
      <c r="F553" s="31"/>
    </row>
    <row r="554" spans="1:6" s="33" customFormat="1">
      <c r="A554" s="42"/>
      <c r="B554" s="9" t="s">
        <v>332</v>
      </c>
      <c r="C554" s="28"/>
      <c r="D554" s="28"/>
      <c r="E554" s="30"/>
      <c r="F554" s="31"/>
    </row>
    <row r="555" spans="1:6" s="33" customFormat="1">
      <c r="A555" s="42"/>
      <c r="B555" s="9"/>
      <c r="C555" s="28"/>
      <c r="D555" s="28"/>
      <c r="E555" s="30"/>
      <c r="F555" s="31"/>
    </row>
    <row r="556" spans="1:6" s="33" customFormat="1">
      <c r="A556" s="42"/>
      <c r="B556" s="9" t="s">
        <v>342</v>
      </c>
      <c r="C556" s="28"/>
      <c r="D556" s="28"/>
      <c r="E556" s="30"/>
      <c r="F556" s="31"/>
    </row>
    <row r="557" spans="1:6" s="33" customFormat="1">
      <c r="A557" s="42"/>
      <c r="B557" s="9"/>
      <c r="C557" s="28"/>
      <c r="D557" s="28"/>
      <c r="E557" s="30"/>
      <c r="F557" s="31"/>
    </row>
    <row r="558" spans="1:6" s="33" customFormat="1">
      <c r="A558" s="42"/>
      <c r="B558" s="9" t="s">
        <v>605</v>
      </c>
      <c r="C558" s="28"/>
      <c r="D558" s="28"/>
      <c r="E558" s="30"/>
      <c r="F558" s="31"/>
    </row>
    <row r="559" spans="1:6" s="33" customFormat="1">
      <c r="A559" s="42"/>
      <c r="B559" s="9"/>
      <c r="C559" s="28"/>
      <c r="D559" s="28"/>
      <c r="E559" s="30"/>
      <c r="F559" s="31"/>
    </row>
    <row r="560" spans="1:6" s="33" customFormat="1">
      <c r="A560" s="42"/>
      <c r="B560" s="9" t="s">
        <v>633</v>
      </c>
      <c r="C560" s="28"/>
      <c r="D560" s="28"/>
      <c r="E560" s="30"/>
      <c r="F560" s="31"/>
    </row>
    <row r="561" spans="1:6" s="33" customFormat="1">
      <c r="A561" s="42"/>
      <c r="B561" s="9"/>
      <c r="C561" s="28"/>
      <c r="D561" s="28"/>
      <c r="E561" s="30"/>
      <c r="F561" s="31"/>
    </row>
    <row r="562" spans="1:6" s="33" customFormat="1" ht="43.5">
      <c r="A562" s="42"/>
      <c r="B562" s="9" t="s">
        <v>635</v>
      </c>
      <c r="C562" s="28"/>
      <c r="D562" s="28"/>
      <c r="E562" s="30"/>
      <c r="F562" s="31"/>
    </row>
    <row r="563" spans="1:6" s="33" customFormat="1">
      <c r="A563" s="42"/>
      <c r="B563" s="9"/>
      <c r="C563" s="28"/>
      <c r="D563" s="28"/>
      <c r="E563" s="30"/>
      <c r="F563" s="31"/>
    </row>
    <row r="564" spans="1:6" s="33" customFormat="1">
      <c r="A564" s="42"/>
      <c r="B564" s="9" t="s">
        <v>343</v>
      </c>
      <c r="C564" s="28"/>
      <c r="D564" s="28"/>
      <c r="E564" s="30"/>
      <c r="F564" s="31"/>
    </row>
    <row r="565" spans="1:6" s="33" customFormat="1">
      <c r="A565" s="42"/>
      <c r="B565" s="9"/>
      <c r="C565" s="28"/>
      <c r="D565" s="28"/>
      <c r="E565" s="30"/>
      <c r="F565" s="31"/>
    </row>
    <row r="566" spans="1:6" s="33" customFormat="1">
      <c r="A566" s="42"/>
      <c r="B566" s="9" t="s">
        <v>344</v>
      </c>
      <c r="C566" s="28"/>
      <c r="D566" s="28"/>
      <c r="E566" s="30"/>
      <c r="F566" s="31"/>
    </row>
    <row r="567" spans="1:6" s="33" customFormat="1">
      <c r="A567" s="42"/>
      <c r="B567" s="9"/>
      <c r="C567" s="28"/>
      <c r="D567" s="28"/>
      <c r="E567" s="30"/>
      <c r="F567" s="31"/>
    </row>
    <row r="568" spans="1:6" s="242" customFormat="1" ht="43.5">
      <c r="A568" s="237"/>
      <c r="B568" s="238" t="s">
        <v>795</v>
      </c>
      <c r="C568" s="239"/>
      <c r="D568" s="239"/>
      <c r="E568" s="240"/>
      <c r="F568" s="241"/>
    </row>
    <row r="569" spans="1:6" s="33" customFormat="1">
      <c r="A569" s="42"/>
      <c r="B569" s="9"/>
      <c r="C569" s="28"/>
      <c r="D569" s="28"/>
      <c r="E569" s="30"/>
      <c r="F569" s="31"/>
    </row>
    <row r="570" spans="1:6" s="33" customFormat="1">
      <c r="A570" s="42">
        <v>1</v>
      </c>
      <c r="B570" s="9" t="s">
        <v>337</v>
      </c>
      <c r="C570" s="28" t="s">
        <v>463</v>
      </c>
      <c r="D570" s="28">
        <v>65</v>
      </c>
      <c r="E570" s="30"/>
      <c r="F570" s="31"/>
    </row>
    <row r="571" spans="1:6" s="33" customFormat="1">
      <c r="A571" s="42"/>
      <c r="B571" s="9"/>
      <c r="C571" s="28"/>
      <c r="D571" s="28"/>
      <c r="E571" s="30"/>
      <c r="F571" s="31"/>
    </row>
    <row r="572" spans="1:6" s="33" customFormat="1">
      <c r="A572" s="42">
        <v>2</v>
      </c>
      <c r="B572" s="9" t="s">
        <v>15</v>
      </c>
      <c r="C572" s="28" t="s">
        <v>463</v>
      </c>
      <c r="D572" s="28">
        <v>1</v>
      </c>
      <c r="E572" s="30"/>
      <c r="F572" s="31"/>
    </row>
    <row r="573" spans="1:6" s="33" customFormat="1">
      <c r="A573" s="42"/>
      <c r="B573" s="9"/>
      <c r="C573" s="28"/>
      <c r="D573" s="28"/>
      <c r="E573" s="30"/>
      <c r="F573" s="31"/>
    </row>
    <row r="574" spans="1:6" s="33" customFormat="1">
      <c r="A574" s="42">
        <v>3</v>
      </c>
      <c r="B574" s="9" t="s">
        <v>345</v>
      </c>
      <c r="C574" s="28" t="s">
        <v>4</v>
      </c>
      <c r="D574" s="28">
        <v>7</v>
      </c>
      <c r="E574" s="30"/>
      <c r="F574" s="31"/>
    </row>
    <row r="575" spans="1:6" s="33" customFormat="1">
      <c r="A575" s="42"/>
      <c r="B575" s="9"/>
      <c r="C575" s="28"/>
      <c r="D575" s="28"/>
      <c r="E575" s="30"/>
      <c r="F575" s="31"/>
    </row>
    <row r="576" spans="1:6" s="33" customFormat="1">
      <c r="A576" s="42">
        <v>4</v>
      </c>
      <c r="B576" s="9" t="s">
        <v>346</v>
      </c>
      <c r="C576" s="28" t="s">
        <v>4</v>
      </c>
      <c r="D576" s="28">
        <v>3</v>
      </c>
      <c r="E576" s="30"/>
      <c r="F576" s="31"/>
    </row>
    <row r="577" spans="1:6" s="33" customFormat="1">
      <c r="A577" s="42"/>
      <c r="B577" s="9"/>
      <c r="C577" s="28"/>
      <c r="D577" s="28"/>
      <c r="E577" s="30"/>
      <c r="F577" s="31"/>
    </row>
    <row r="578" spans="1:6" s="33" customFormat="1">
      <c r="A578" s="42"/>
      <c r="B578" s="9" t="s">
        <v>347</v>
      </c>
      <c r="C578" s="28"/>
      <c r="D578" s="28"/>
      <c r="E578" s="30"/>
      <c r="F578" s="31"/>
    </row>
    <row r="579" spans="1:6" s="33" customFormat="1">
      <c r="A579" s="42"/>
      <c r="B579" s="9"/>
      <c r="C579" s="28"/>
      <c r="D579" s="28"/>
      <c r="E579" s="30"/>
      <c r="F579" s="31"/>
    </row>
    <row r="580" spans="1:6" s="242" customFormat="1" ht="43.5">
      <c r="A580" s="237"/>
      <c r="B580" s="238" t="s">
        <v>827</v>
      </c>
      <c r="C580" s="239"/>
      <c r="D580" s="239"/>
      <c r="E580" s="240"/>
      <c r="F580" s="241"/>
    </row>
    <row r="581" spans="1:6" s="33" customFormat="1">
      <c r="A581" s="42"/>
      <c r="B581" s="9"/>
      <c r="C581" s="28"/>
      <c r="D581" s="28"/>
      <c r="E581" s="30"/>
      <c r="F581" s="31"/>
    </row>
    <row r="582" spans="1:6" s="33" customFormat="1">
      <c r="A582" s="42">
        <v>5</v>
      </c>
      <c r="B582" s="9" t="s">
        <v>542</v>
      </c>
      <c r="C582" s="28" t="s">
        <v>463</v>
      </c>
      <c r="D582" s="28">
        <v>266</v>
      </c>
      <c r="E582" s="30"/>
      <c r="F582" s="31"/>
    </row>
    <row r="583" spans="1:6" s="33" customFormat="1">
      <c r="A583" s="42"/>
      <c r="B583" s="9"/>
      <c r="C583" s="28"/>
      <c r="D583" s="28"/>
      <c r="E583" s="30"/>
      <c r="F583" s="31"/>
    </row>
    <row r="584" spans="1:6" s="33" customFormat="1">
      <c r="A584" s="42">
        <v>6</v>
      </c>
      <c r="B584" s="9" t="s">
        <v>543</v>
      </c>
      <c r="C584" s="28" t="s">
        <v>463</v>
      </c>
      <c r="D584" s="28">
        <v>5</v>
      </c>
      <c r="E584" s="30"/>
      <c r="F584" s="31"/>
    </row>
    <row r="585" spans="1:6" s="33" customFormat="1">
      <c r="A585" s="42"/>
      <c r="B585" s="9"/>
      <c r="C585" s="28"/>
      <c r="D585" s="28"/>
      <c r="E585" s="30"/>
      <c r="F585" s="31"/>
    </row>
    <row r="586" spans="1:6" s="33" customFormat="1">
      <c r="A586" s="42">
        <v>7</v>
      </c>
      <c r="B586" s="9" t="s">
        <v>547</v>
      </c>
      <c r="C586" s="28" t="s">
        <v>5</v>
      </c>
      <c r="D586" s="28">
        <v>11</v>
      </c>
      <c r="E586" s="30"/>
      <c r="F586" s="31"/>
    </row>
    <row r="587" spans="1:6" s="33" customFormat="1">
      <c r="A587" s="42"/>
      <c r="B587" s="9"/>
      <c r="C587" s="28"/>
      <c r="D587" s="28"/>
      <c r="E587" s="30"/>
      <c r="F587" s="31"/>
    </row>
    <row r="588" spans="1:6" s="33" customFormat="1">
      <c r="A588" s="42">
        <v>8</v>
      </c>
      <c r="B588" s="9" t="s">
        <v>546</v>
      </c>
      <c r="C588" s="28" t="s">
        <v>5</v>
      </c>
      <c r="D588" s="28">
        <v>8</v>
      </c>
      <c r="E588" s="30"/>
      <c r="F588" s="31"/>
    </row>
    <row r="589" spans="1:6" s="33" customFormat="1">
      <c r="A589" s="42"/>
      <c r="B589" s="9"/>
      <c r="C589" s="28"/>
      <c r="D589" s="28"/>
      <c r="E589" s="30"/>
      <c r="F589" s="31"/>
    </row>
    <row r="590" spans="1:6" s="33" customFormat="1">
      <c r="A590" s="42"/>
      <c r="B590" s="9"/>
      <c r="C590" s="28"/>
      <c r="D590" s="28"/>
      <c r="E590" s="30"/>
      <c r="F590" s="31"/>
    </row>
    <row r="591" spans="1:6" s="33" customFormat="1" ht="15" thickBot="1">
      <c r="A591" s="42"/>
      <c r="B591" s="9" t="s">
        <v>340</v>
      </c>
      <c r="C591" s="28"/>
      <c r="D591" s="28"/>
      <c r="E591" s="30"/>
      <c r="F591" s="34">
        <f>SUM(F568:F590)</f>
        <v>0</v>
      </c>
    </row>
    <row r="592" spans="1:6" s="33" customFormat="1" ht="15" thickTop="1">
      <c r="A592" s="42"/>
      <c r="B592" s="9" t="s">
        <v>430</v>
      </c>
      <c r="C592" s="28"/>
      <c r="D592" s="28"/>
      <c r="E592" s="30"/>
      <c r="F592" s="31"/>
    </row>
    <row r="593" spans="1:6" s="33" customFormat="1">
      <c r="A593" s="42"/>
      <c r="B593" s="9"/>
      <c r="C593" s="28"/>
      <c r="D593" s="28"/>
      <c r="E593" s="30"/>
      <c r="F593" s="31"/>
    </row>
    <row r="594" spans="1:6" s="33" customFormat="1">
      <c r="A594" s="42"/>
      <c r="B594" s="9" t="s">
        <v>341</v>
      </c>
      <c r="C594" s="28"/>
      <c r="D594" s="28"/>
      <c r="E594" s="30"/>
      <c r="F594" s="31"/>
    </row>
    <row r="595" spans="1:6" s="33" customFormat="1">
      <c r="A595" s="42"/>
      <c r="B595" s="9"/>
      <c r="C595" s="28"/>
      <c r="D595" s="28"/>
      <c r="E595" s="30"/>
      <c r="F595" s="31"/>
    </row>
    <row r="596" spans="1:6" s="33" customFormat="1">
      <c r="A596" s="42"/>
      <c r="B596" s="9" t="s">
        <v>6</v>
      </c>
      <c r="C596" s="28"/>
      <c r="D596" s="28"/>
      <c r="E596" s="30"/>
      <c r="F596" s="31"/>
    </row>
    <row r="597" spans="1:6" s="33" customFormat="1">
      <c r="A597" s="42"/>
      <c r="B597" s="9"/>
      <c r="C597" s="28"/>
      <c r="D597" s="28"/>
      <c r="E597" s="30"/>
      <c r="F597" s="31"/>
    </row>
    <row r="598" spans="1:6" s="33" customFormat="1">
      <c r="A598" s="42"/>
      <c r="B598" s="9" t="s">
        <v>605</v>
      </c>
      <c r="C598" s="28"/>
      <c r="D598" s="28"/>
      <c r="E598" s="30"/>
      <c r="F598" s="31"/>
    </row>
    <row r="599" spans="1:6" s="33" customFormat="1">
      <c r="A599" s="42"/>
      <c r="B599" s="9"/>
      <c r="C599" s="28"/>
      <c r="D599" s="28"/>
      <c r="E599" s="30"/>
      <c r="F599" s="31"/>
    </row>
    <row r="600" spans="1:6" s="33" customFormat="1">
      <c r="A600" s="42"/>
      <c r="B600" s="9" t="s">
        <v>636</v>
      </c>
      <c r="C600" s="28"/>
      <c r="D600" s="28"/>
      <c r="E600" s="30"/>
      <c r="F600" s="31"/>
    </row>
    <row r="601" spans="1:6" s="33" customFormat="1">
      <c r="A601" s="42"/>
      <c r="B601" s="9"/>
      <c r="C601" s="28"/>
      <c r="D601" s="28"/>
      <c r="E601" s="30"/>
      <c r="F601" s="31"/>
    </row>
    <row r="602" spans="1:6" s="33" customFormat="1" ht="43.5">
      <c r="A602" s="42"/>
      <c r="B602" s="9" t="s">
        <v>794</v>
      </c>
      <c r="C602" s="28"/>
      <c r="D602" s="28"/>
      <c r="E602" s="30"/>
      <c r="F602" s="31"/>
    </row>
    <row r="603" spans="1:6" s="33" customFormat="1">
      <c r="A603" s="42"/>
      <c r="B603" s="9"/>
      <c r="C603" s="28"/>
      <c r="D603" s="28"/>
      <c r="E603" s="30"/>
      <c r="F603" s="31"/>
    </row>
    <row r="604" spans="1:6" s="33" customFormat="1" ht="29">
      <c r="A604" s="42"/>
      <c r="B604" s="9" t="s">
        <v>637</v>
      </c>
      <c r="C604" s="28"/>
      <c r="D604" s="28"/>
      <c r="E604" s="30"/>
      <c r="F604" s="31"/>
    </row>
    <row r="605" spans="1:6" s="33" customFormat="1">
      <c r="A605" s="42"/>
      <c r="B605" s="9"/>
      <c r="C605" s="28"/>
      <c r="D605" s="28"/>
      <c r="E605" s="30"/>
      <c r="F605" s="31"/>
    </row>
    <row r="606" spans="1:6" s="33" customFormat="1">
      <c r="A606" s="42"/>
      <c r="B606" s="9" t="s">
        <v>638</v>
      </c>
      <c r="C606" s="28"/>
      <c r="D606" s="28"/>
      <c r="E606" s="30"/>
      <c r="F606" s="31"/>
    </row>
    <row r="607" spans="1:6" s="33" customFormat="1">
      <c r="A607" s="42"/>
      <c r="B607" s="9"/>
      <c r="C607" s="28"/>
      <c r="D607" s="28"/>
      <c r="E607" s="30"/>
      <c r="F607" s="31"/>
    </row>
    <row r="608" spans="1:6" s="33" customFormat="1" ht="29">
      <c r="A608" s="42"/>
      <c r="B608" s="9" t="s">
        <v>639</v>
      </c>
      <c r="C608" s="28"/>
      <c r="D608" s="28"/>
      <c r="E608" s="30"/>
      <c r="F608" s="31"/>
    </row>
    <row r="609" spans="1:6" s="33" customFormat="1">
      <c r="A609" s="42"/>
      <c r="B609" s="9"/>
      <c r="C609" s="28"/>
      <c r="D609" s="28"/>
      <c r="E609" s="30"/>
      <c r="F609" s="31"/>
    </row>
    <row r="610" spans="1:6" s="33" customFormat="1" ht="29">
      <c r="A610" s="42"/>
      <c r="B610" s="9" t="s">
        <v>640</v>
      </c>
      <c r="C610" s="28"/>
      <c r="D610" s="28"/>
      <c r="E610" s="30"/>
      <c r="F610" s="31"/>
    </row>
    <row r="611" spans="1:6" s="33" customFormat="1">
      <c r="A611" s="42"/>
      <c r="B611" s="9"/>
      <c r="C611" s="28"/>
      <c r="D611" s="28"/>
      <c r="E611" s="30"/>
      <c r="F611" s="31"/>
    </row>
    <row r="612" spans="1:6" s="33" customFormat="1">
      <c r="A612" s="42"/>
      <c r="B612" s="9" t="s">
        <v>641</v>
      </c>
      <c r="C612" s="28"/>
      <c r="D612" s="28"/>
      <c r="E612" s="30"/>
      <c r="F612" s="31"/>
    </row>
    <row r="613" spans="1:6" s="33" customFormat="1">
      <c r="A613" s="42"/>
      <c r="B613" s="9"/>
      <c r="C613" s="28"/>
      <c r="D613" s="28"/>
      <c r="E613" s="30"/>
      <c r="F613" s="31"/>
    </row>
    <row r="614" spans="1:6" s="33" customFormat="1">
      <c r="A614" s="42"/>
      <c r="B614" s="9" t="s">
        <v>642</v>
      </c>
      <c r="C614" s="28"/>
      <c r="D614" s="28"/>
      <c r="E614" s="30"/>
      <c r="F614" s="31"/>
    </row>
    <row r="615" spans="1:6" s="33" customFormat="1">
      <c r="A615" s="42"/>
      <c r="B615" s="9"/>
      <c r="C615" s="28"/>
      <c r="D615" s="28"/>
      <c r="E615" s="30"/>
      <c r="F615" s="31"/>
    </row>
    <row r="616" spans="1:6" s="33" customFormat="1">
      <c r="A616" s="42"/>
      <c r="B616" s="9" t="s">
        <v>643</v>
      </c>
      <c r="C616" s="28"/>
      <c r="D616" s="28"/>
      <c r="E616" s="30"/>
      <c r="F616" s="31"/>
    </row>
    <row r="617" spans="1:6" s="33" customFormat="1">
      <c r="A617" s="42"/>
      <c r="B617" s="9"/>
      <c r="C617" s="28"/>
      <c r="D617" s="28"/>
      <c r="E617" s="30"/>
      <c r="F617" s="31"/>
    </row>
    <row r="618" spans="1:6" s="33" customFormat="1">
      <c r="A618" s="42"/>
      <c r="B618" s="9" t="s">
        <v>644</v>
      </c>
      <c r="C618" s="28"/>
      <c r="D618" s="28"/>
      <c r="E618" s="30"/>
      <c r="F618" s="31"/>
    </row>
    <row r="619" spans="1:6" s="33" customFormat="1">
      <c r="A619" s="42"/>
      <c r="B619" s="9"/>
      <c r="C619" s="28"/>
      <c r="D619" s="28"/>
      <c r="E619" s="30"/>
      <c r="F619" s="31"/>
    </row>
    <row r="620" spans="1:6" s="33" customFormat="1">
      <c r="A620" s="42"/>
      <c r="B620" s="9" t="s">
        <v>645</v>
      </c>
      <c r="C620" s="28"/>
      <c r="D620" s="28"/>
      <c r="E620" s="30"/>
      <c r="F620" s="31"/>
    </row>
    <row r="621" spans="1:6" s="33" customFormat="1">
      <c r="A621" s="42"/>
      <c r="B621" s="9"/>
      <c r="C621" s="28"/>
      <c r="D621" s="28"/>
      <c r="E621" s="30"/>
      <c r="F621" s="31"/>
    </row>
    <row r="622" spans="1:6" s="33" customFormat="1">
      <c r="A622" s="42"/>
      <c r="B622" s="9" t="s">
        <v>646</v>
      </c>
      <c r="C622" s="28"/>
      <c r="D622" s="28"/>
      <c r="E622" s="30"/>
      <c r="F622" s="31"/>
    </row>
    <row r="623" spans="1:6" s="33" customFormat="1">
      <c r="A623" s="42"/>
      <c r="B623" s="9"/>
      <c r="C623" s="28"/>
      <c r="D623" s="28"/>
      <c r="E623" s="30"/>
      <c r="F623" s="31"/>
    </row>
    <row r="624" spans="1:6" s="33" customFormat="1" ht="29">
      <c r="A624" s="42"/>
      <c r="B624" s="9" t="s">
        <v>647</v>
      </c>
      <c r="C624" s="28"/>
      <c r="D624" s="28"/>
      <c r="E624" s="30"/>
      <c r="F624" s="31"/>
    </row>
    <row r="625" spans="1:6" s="33" customFormat="1">
      <c r="A625" s="42"/>
      <c r="B625" s="9"/>
      <c r="C625" s="28"/>
      <c r="D625" s="28"/>
      <c r="E625" s="30"/>
      <c r="F625" s="31"/>
    </row>
    <row r="626" spans="1:6" s="33" customFormat="1">
      <c r="A626" s="42"/>
      <c r="B626" s="9" t="s">
        <v>648</v>
      </c>
      <c r="C626" s="28"/>
      <c r="D626" s="28"/>
      <c r="E626" s="30"/>
      <c r="F626" s="31"/>
    </row>
    <row r="627" spans="1:6" s="33" customFormat="1">
      <c r="A627" s="42"/>
      <c r="B627" s="9"/>
      <c r="C627" s="28"/>
      <c r="D627" s="28"/>
      <c r="E627" s="30"/>
      <c r="F627" s="31"/>
    </row>
    <row r="628" spans="1:6" s="33" customFormat="1" ht="122" customHeight="1">
      <c r="A628" s="42"/>
      <c r="B628" s="9" t="s">
        <v>793</v>
      </c>
      <c r="C628" s="28"/>
      <c r="D628" s="28"/>
      <c r="E628" s="30"/>
      <c r="F628" s="31"/>
    </row>
    <row r="629" spans="1:6" s="33" customFormat="1">
      <c r="A629" s="42"/>
      <c r="B629" s="9"/>
      <c r="C629" s="28"/>
      <c r="D629" s="28"/>
      <c r="E629" s="30"/>
      <c r="F629" s="31"/>
    </row>
    <row r="630" spans="1:6" s="33" customFormat="1">
      <c r="A630" s="42"/>
      <c r="B630" s="9" t="s">
        <v>649</v>
      </c>
      <c r="C630" s="28"/>
      <c r="D630" s="28"/>
      <c r="E630" s="30"/>
      <c r="F630" s="31"/>
    </row>
    <row r="631" spans="1:6" s="33" customFormat="1">
      <c r="A631" s="42"/>
      <c r="B631" s="9"/>
      <c r="C631" s="28"/>
      <c r="D631" s="28"/>
      <c r="E631" s="30"/>
      <c r="F631" s="31"/>
    </row>
    <row r="632" spans="1:6" s="33" customFormat="1" ht="29">
      <c r="A632" s="42"/>
      <c r="B632" s="9" t="s">
        <v>650</v>
      </c>
      <c r="C632" s="28"/>
      <c r="D632" s="28"/>
      <c r="E632" s="30"/>
      <c r="F632" s="31"/>
    </row>
    <row r="633" spans="1:6" s="33" customFormat="1">
      <c r="A633" s="42"/>
      <c r="B633" s="9"/>
      <c r="C633" s="28"/>
      <c r="D633" s="28"/>
      <c r="E633" s="30"/>
      <c r="F633" s="31"/>
    </row>
    <row r="634" spans="1:6" s="33" customFormat="1">
      <c r="A634" s="42"/>
      <c r="B634" s="9"/>
      <c r="C634" s="28"/>
      <c r="D634" s="28"/>
      <c r="E634" s="30"/>
      <c r="F634" s="31"/>
    </row>
    <row r="635" spans="1:6" s="96" customFormat="1">
      <c r="A635" s="92"/>
      <c r="B635" s="26" t="s">
        <v>601</v>
      </c>
      <c r="C635" s="235"/>
      <c r="D635" s="227"/>
      <c r="E635" s="95"/>
      <c r="F635" s="103">
        <f>SUM(F598:F634)</f>
        <v>0</v>
      </c>
    </row>
    <row r="636" spans="1:6" s="96" customFormat="1">
      <c r="A636" s="92"/>
      <c r="B636" s="26" t="s">
        <v>602</v>
      </c>
      <c r="C636" s="235"/>
      <c r="D636" s="227"/>
      <c r="E636" s="95"/>
      <c r="F636" s="104">
        <f>F635</f>
        <v>0</v>
      </c>
    </row>
    <row r="637" spans="1:6" s="96" customFormat="1">
      <c r="A637" s="97"/>
      <c r="B637" s="26"/>
      <c r="C637" s="235"/>
      <c r="D637" s="227"/>
      <c r="E637" s="95"/>
      <c r="F637" s="105"/>
    </row>
    <row r="638" spans="1:6" s="33" customFormat="1">
      <c r="A638" s="42"/>
      <c r="B638" s="9" t="s">
        <v>651</v>
      </c>
      <c r="C638" s="28"/>
      <c r="D638" s="28"/>
      <c r="E638" s="30"/>
      <c r="F638" s="31"/>
    </row>
    <row r="639" spans="1:6" s="33" customFormat="1">
      <c r="A639" s="42"/>
      <c r="B639" s="9"/>
      <c r="C639" s="28"/>
      <c r="D639" s="28"/>
      <c r="E639" s="30"/>
      <c r="F639" s="31"/>
    </row>
    <row r="640" spans="1:6" s="33" customFormat="1" ht="58">
      <c r="A640" s="42"/>
      <c r="B640" s="9" t="s">
        <v>652</v>
      </c>
      <c r="C640" s="28"/>
      <c r="D640" s="28"/>
      <c r="E640" s="30"/>
      <c r="F640" s="31"/>
    </row>
    <row r="641" spans="1:6" s="33" customFormat="1">
      <c r="A641" s="42"/>
      <c r="B641" s="9"/>
      <c r="C641" s="28"/>
      <c r="D641" s="28"/>
      <c r="E641" s="30"/>
      <c r="F641" s="31"/>
    </row>
    <row r="642" spans="1:6" s="33" customFormat="1">
      <c r="A642" s="42"/>
      <c r="B642" s="9" t="s">
        <v>653</v>
      </c>
      <c r="C642" s="28"/>
      <c r="D642" s="28"/>
      <c r="E642" s="30"/>
      <c r="F642" s="31"/>
    </row>
    <row r="643" spans="1:6" s="33" customFormat="1">
      <c r="A643" s="42"/>
      <c r="B643" s="9"/>
      <c r="C643" s="28"/>
      <c r="D643" s="28"/>
      <c r="E643" s="30"/>
      <c r="F643" s="31"/>
    </row>
    <row r="644" spans="1:6" s="33" customFormat="1" ht="29">
      <c r="A644" s="42"/>
      <c r="B644" s="9" t="s">
        <v>654</v>
      </c>
      <c r="C644" s="28"/>
      <c r="D644" s="28"/>
      <c r="E644" s="30"/>
      <c r="F644" s="31"/>
    </row>
    <row r="645" spans="1:6" s="33" customFormat="1">
      <c r="A645" s="42"/>
      <c r="B645" s="9"/>
      <c r="C645" s="28"/>
      <c r="D645" s="28"/>
      <c r="E645" s="30"/>
      <c r="F645" s="31"/>
    </row>
    <row r="646" spans="1:6" s="33" customFormat="1">
      <c r="A646" s="42"/>
      <c r="B646" s="9" t="s">
        <v>655</v>
      </c>
      <c r="C646" s="28"/>
      <c r="D646" s="28"/>
      <c r="E646" s="30"/>
      <c r="F646" s="31"/>
    </row>
    <row r="647" spans="1:6" s="33" customFormat="1">
      <c r="A647" s="42"/>
      <c r="B647" s="9"/>
      <c r="C647" s="28"/>
      <c r="D647" s="28"/>
      <c r="E647" s="30"/>
      <c r="F647" s="31"/>
    </row>
    <row r="648" spans="1:6" s="33" customFormat="1" ht="29">
      <c r="A648" s="42"/>
      <c r="B648" s="9" t="s">
        <v>656</v>
      </c>
      <c r="C648" s="28"/>
      <c r="D648" s="28"/>
      <c r="E648" s="30"/>
      <c r="F648" s="31"/>
    </row>
    <row r="649" spans="1:6" s="33" customFormat="1">
      <c r="A649" s="42"/>
      <c r="B649" s="9"/>
      <c r="C649" s="28"/>
      <c r="D649" s="28"/>
      <c r="E649" s="30"/>
      <c r="F649" s="31"/>
    </row>
    <row r="650" spans="1:6" s="33" customFormat="1">
      <c r="A650" s="42"/>
      <c r="B650" s="9" t="s">
        <v>657</v>
      </c>
      <c r="C650" s="28"/>
      <c r="D650" s="28"/>
      <c r="E650" s="30"/>
      <c r="F650" s="31"/>
    </row>
    <row r="651" spans="1:6" s="33" customFormat="1">
      <c r="A651" s="42"/>
      <c r="B651" s="9"/>
      <c r="C651" s="28"/>
      <c r="D651" s="28"/>
      <c r="E651" s="30"/>
      <c r="F651" s="31"/>
    </row>
    <row r="652" spans="1:6" s="33" customFormat="1">
      <c r="A652" s="42"/>
      <c r="B652" s="9" t="s">
        <v>658</v>
      </c>
      <c r="C652" s="28"/>
      <c r="D652" s="28"/>
      <c r="E652" s="30"/>
      <c r="F652" s="31"/>
    </row>
    <row r="653" spans="1:6" s="33" customFormat="1">
      <c r="A653" s="42"/>
      <c r="B653" s="9"/>
      <c r="C653" s="28"/>
      <c r="D653" s="28"/>
      <c r="E653" s="30"/>
      <c r="F653" s="31"/>
    </row>
    <row r="654" spans="1:6" s="33" customFormat="1">
      <c r="A654" s="42"/>
      <c r="B654" s="9" t="s">
        <v>659</v>
      </c>
      <c r="C654" s="28"/>
      <c r="D654" s="28"/>
      <c r="E654" s="30"/>
      <c r="F654" s="31"/>
    </row>
    <row r="655" spans="1:6" s="33" customFormat="1">
      <c r="A655" s="42"/>
      <c r="B655" s="9"/>
      <c r="C655" s="28"/>
      <c r="D655" s="28"/>
      <c r="E655" s="30"/>
      <c r="F655" s="31"/>
    </row>
    <row r="656" spans="1:6" s="33" customFormat="1" ht="72.5">
      <c r="A656" s="42"/>
      <c r="B656" s="9" t="s">
        <v>660</v>
      </c>
      <c r="C656" s="28"/>
      <c r="D656" s="28"/>
      <c r="E656" s="30"/>
      <c r="F656" s="31"/>
    </row>
    <row r="657" spans="1:6" s="33" customFormat="1">
      <c r="A657" s="42"/>
      <c r="B657" s="9"/>
      <c r="C657" s="28"/>
      <c r="D657" s="28"/>
      <c r="E657" s="30"/>
      <c r="F657" s="31"/>
    </row>
    <row r="658" spans="1:6" s="33" customFormat="1">
      <c r="A658" s="42"/>
      <c r="B658" s="9" t="s">
        <v>661</v>
      </c>
      <c r="C658" s="28"/>
      <c r="D658" s="28"/>
      <c r="E658" s="30"/>
      <c r="F658" s="31"/>
    </row>
    <row r="659" spans="1:6" s="33" customFormat="1">
      <c r="A659" s="42"/>
      <c r="B659" s="9"/>
      <c r="C659" s="28"/>
      <c r="D659" s="28"/>
      <c r="E659" s="30"/>
      <c r="F659" s="31"/>
    </row>
    <row r="660" spans="1:6" s="33" customFormat="1">
      <c r="A660" s="42"/>
      <c r="B660" s="9" t="s">
        <v>662</v>
      </c>
      <c r="C660" s="28"/>
      <c r="D660" s="28"/>
      <c r="E660" s="30"/>
      <c r="F660" s="31"/>
    </row>
    <row r="661" spans="1:6" s="33" customFormat="1">
      <c r="A661" s="42"/>
      <c r="B661" s="9"/>
      <c r="C661" s="28"/>
      <c r="D661" s="28"/>
      <c r="E661" s="30"/>
      <c r="F661" s="31"/>
    </row>
    <row r="662" spans="1:6" s="33" customFormat="1">
      <c r="A662" s="42"/>
      <c r="B662" s="9" t="s">
        <v>663</v>
      </c>
      <c r="C662" s="28"/>
      <c r="D662" s="28"/>
      <c r="E662" s="30"/>
      <c r="F662" s="31"/>
    </row>
    <row r="663" spans="1:6" s="33" customFormat="1">
      <c r="A663" s="42"/>
      <c r="B663" s="9"/>
      <c r="C663" s="28"/>
      <c r="D663" s="28"/>
      <c r="E663" s="30"/>
      <c r="F663" s="31"/>
    </row>
    <row r="664" spans="1:6" s="33" customFormat="1">
      <c r="A664" s="42"/>
      <c r="B664" s="9" t="s">
        <v>664</v>
      </c>
      <c r="C664" s="28"/>
      <c r="D664" s="28"/>
      <c r="E664" s="30"/>
      <c r="F664" s="31"/>
    </row>
    <row r="665" spans="1:6" s="33" customFormat="1">
      <c r="A665" s="42"/>
      <c r="B665" s="9"/>
      <c r="C665" s="28"/>
      <c r="D665" s="28"/>
      <c r="E665" s="30"/>
      <c r="F665" s="31"/>
    </row>
    <row r="666" spans="1:6" s="33" customFormat="1">
      <c r="A666" s="42"/>
      <c r="B666" s="9" t="s">
        <v>665</v>
      </c>
      <c r="C666" s="28"/>
      <c r="D666" s="28"/>
      <c r="E666" s="30"/>
      <c r="F666" s="31"/>
    </row>
    <row r="667" spans="1:6" s="33" customFormat="1">
      <c r="A667" s="42"/>
      <c r="B667" s="9"/>
      <c r="C667" s="28"/>
      <c r="D667" s="28"/>
      <c r="E667" s="30"/>
      <c r="F667" s="31"/>
    </row>
    <row r="668" spans="1:6" s="33" customFormat="1">
      <c r="A668" s="42"/>
      <c r="B668" s="9" t="s">
        <v>666</v>
      </c>
      <c r="C668" s="28"/>
      <c r="D668" s="28"/>
      <c r="E668" s="30"/>
      <c r="F668" s="31"/>
    </row>
    <row r="669" spans="1:6" s="33" customFormat="1">
      <c r="A669" s="42"/>
      <c r="B669" s="9"/>
      <c r="C669" s="28"/>
      <c r="D669" s="28"/>
      <c r="E669" s="30"/>
      <c r="F669" s="31"/>
    </row>
    <row r="670" spans="1:6" s="33" customFormat="1" ht="29">
      <c r="A670" s="42"/>
      <c r="B670" s="9" t="s">
        <v>667</v>
      </c>
      <c r="C670" s="28"/>
      <c r="D670" s="28"/>
      <c r="E670" s="30"/>
      <c r="F670" s="31"/>
    </row>
    <row r="671" spans="1:6" s="33" customFormat="1">
      <c r="A671" s="42"/>
      <c r="B671" s="9"/>
      <c r="C671" s="28"/>
      <c r="D671" s="28"/>
      <c r="E671" s="30"/>
      <c r="F671" s="31"/>
    </row>
    <row r="672" spans="1:6" s="33" customFormat="1" ht="29">
      <c r="A672" s="42"/>
      <c r="B672" s="9" t="s">
        <v>668</v>
      </c>
      <c r="C672" s="28"/>
      <c r="D672" s="28"/>
      <c r="E672" s="30"/>
      <c r="F672" s="31"/>
    </row>
    <row r="673" spans="1:6" s="33" customFormat="1">
      <c r="A673" s="42"/>
      <c r="B673" s="9"/>
      <c r="C673" s="28"/>
      <c r="D673" s="28"/>
      <c r="E673" s="30"/>
      <c r="F673" s="31"/>
    </row>
    <row r="674" spans="1:6" s="33" customFormat="1">
      <c r="A674" s="42"/>
      <c r="B674" s="9"/>
      <c r="C674" s="28"/>
      <c r="D674" s="28"/>
      <c r="E674" s="30"/>
      <c r="F674" s="31"/>
    </row>
    <row r="675" spans="1:6" s="33" customFormat="1">
      <c r="A675" s="42"/>
      <c r="B675" s="9"/>
      <c r="C675" s="28"/>
      <c r="D675" s="28"/>
      <c r="E675" s="30"/>
      <c r="F675" s="31"/>
    </row>
    <row r="676" spans="1:6" s="96" customFormat="1">
      <c r="A676" s="92"/>
      <c r="B676" s="26" t="s">
        <v>601</v>
      </c>
      <c r="C676" s="235"/>
      <c r="D676" s="227"/>
      <c r="E676" s="95"/>
      <c r="F676" s="103">
        <f>SUM(F636:F675)</f>
        <v>0</v>
      </c>
    </row>
    <row r="677" spans="1:6" s="96" customFormat="1">
      <c r="A677" s="92"/>
      <c r="B677" s="26" t="s">
        <v>602</v>
      </c>
      <c r="C677" s="235"/>
      <c r="D677" s="227"/>
      <c r="E677" s="95"/>
      <c r="F677" s="104">
        <f>F676</f>
        <v>0</v>
      </c>
    </row>
    <row r="678" spans="1:6" s="96" customFormat="1">
      <c r="A678" s="97"/>
      <c r="B678" s="26"/>
      <c r="C678" s="235"/>
      <c r="D678" s="227"/>
      <c r="E678" s="95"/>
      <c r="F678" s="105"/>
    </row>
    <row r="679" spans="1:6" s="33" customFormat="1">
      <c r="A679" s="42"/>
      <c r="B679" s="9" t="s">
        <v>669</v>
      </c>
      <c r="C679" s="28"/>
      <c r="D679" s="28"/>
      <c r="E679" s="30"/>
      <c r="F679" s="31"/>
    </row>
    <row r="680" spans="1:6" s="33" customFormat="1">
      <c r="A680" s="42"/>
      <c r="B680" s="9"/>
      <c r="C680" s="28"/>
      <c r="D680" s="28"/>
      <c r="E680" s="30"/>
      <c r="F680" s="31"/>
    </row>
    <row r="681" spans="1:6" s="33" customFormat="1" ht="45.75" customHeight="1">
      <c r="A681" s="42"/>
      <c r="B681" s="9" t="s">
        <v>670</v>
      </c>
      <c r="C681" s="28"/>
      <c r="D681" s="28"/>
      <c r="E681" s="30"/>
      <c r="F681" s="31"/>
    </row>
    <row r="682" spans="1:6" s="33" customFormat="1">
      <c r="A682" s="42"/>
      <c r="B682" s="9"/>
      <c r="C682" s="28"/>
      <c r="D682" s="28"/>
      <c r="E682" s="30"/>
      <c r="F682" s="31"/>
    </row>
    <row r="683" spans="1:6" s="33" customFormat="1">
      <c r="A683" s="42"/>
      <c r="B683" s="9"/>
      <c r="C683" s="28"/>
      <c r="D683" s="28"/>
      <c r="E683" s="30"/>
      <c r="F683" s="31"/>
    </row>
    <row r="684" spans="1:6" s="33" customFormat="1">
      <c r="A684" s="42"/>
      <c r="B684" s="9" t="s">
        <v>350</v>
      </c>
      <c r="C684" s="28"/>
      <c r="D684" s="28"/>
      <c r="E684" s="30"/>
      <c r="F684" s="31"/>
    </row>
    <row r="685" spans="1:6" s="33" customFormat="1">
      <c r="A685" s="42"/>
      <c r="B685" s="9"/>
      <c r="C685" s="28"/>
      <c r="D685" s="28"/>
      <c r="E685" s="30"/>
      <c r="F685" s="31"/>
    </row>
    <row r="686" spans="1:6" s="33" customFormat="1">
      <c r="A686" s="42"/>
      <c r="B686" s="9" t="s">
        <v>351</v>
      </c>
      <c r="C686" s="28"/>
      <c r="D686" s="28"/>
      <c r="E686" s="30"/>
      <c r="F686" s="31"/>
    </row>
    <row r="687" spans="1:6" s="33" customFormat="1">
      <c r="A687" s="42"/>
      <c r="B687" s="9"/>
      <c r="C687" s="28"/>
      <c r="D687" s="28"/>
      <c r="E687" s="30"/>
      <c r="F687" s="31"/>
    </row>
    <row r="688" spans="1:6" s="33" customFormat="1">
      <c r="A688" s="42">
        <v>1</v>
      </c>
      <c r="B688" s="9" t="s">
        <v>352</v>
      </c>
      <c r="C688" s="28" t="s">
        <v>5</v>
      </c>
      <c r="D688" s="28">
        <v>2</v>
      </c>
      <c r="E688" s="30"/>
      <c r="F688" s="31">
        <f t="shared" ref="F688:F690" si="7">D688*E688</f>
        <v>0</v>
      </c>
    </row>
    <row r="689" spans="1:6" s="33" customFormat="1">
      <c r="A689" s="42"/>
      <c r="B689" s="9"/>
      <c r="C689" s="28"/>
      <c r="D689" s="28"/>
      <c r="E689" s="30"/>
      <c r="F689" s="31"/>
    </row>
    <row r="690" spans="1:6" s="33" customFormat="1">
      <c r="A690" s="42">
        <v>2</v>
      </c>
      <c r="B690" s="9" t="s">
        <v>353</v>
      </c>
      <c r="C690" s="28" t="s">
        <v>5</v>
      </c>
      <c r="D690" s="28">
        <v>3</v>
      </c>
      <c r="E690" s="30"/>
      <c r="F690" s="31">
        <f t="shared" si="7"/>
        <v>0</v>
      </c>
    </row>
    <row r="691" spans="1:6" s="33" customFormat="1">
      <c r="A691" s="42"/>
      <c r="B691" s="9"/>
      <c r="C691" s="28"/>
      <c r="D691" s="28"/>
      <c r="E691" s="30"/>
      <c r="F691" s="31"/>
    </row>
    <row r="692" spans="1:6" s="33" customFormat="1">
      <c r="A692" s="42"/>
      <c r="B692" s="9" t="s">
        <v>354</v>
      </c>
      <c r="C692" s="28"/>
      <c r="D692" s="28"/>
      <c r="E692" s="30"/>
      <c r="F692" s="31"/>
    </row>
    <row r="693" spans="1:6" s="33" customFormat="1">
      <c r="A693" s="42"/>
      <c r="B693" s="9"/>
      <c r="C693" s="28"/>
      <c r="D693" s="28"/>
      <c r="E693" s="30"/>
      <c r="F693" s="31"/>
    </row>
    <row r="694" spans="1:6" s="33" customFormat="1">
      <c r="A694" s="42">
        <v>3</v>
      </c>
      <c r="B694" s="9" t="s">
        <v>355</v>
      </c>
      <c r="C694" s="28" t="s">
        <v>4</v>
      </c>
      <c r="D694" s="28">
        <v>1</v>
      </c>
      <c r="E694" s="30"/>
      <c r="F694" s="31">
        <f t="shared" ref="F694:F708" si="8">D694*E694</f>
        <v>0</v>
      </c>
    </row>
    <row r="695" spans="1:6" s="33" customFormat="1">
      <c r="A695" s="42"/>
      <c r="B695" s="9"/>
      <c r="C695" s="28"/>
      <c r="D695" s="28"/>
      <c r="E695" s="30"/>
      <c r="F695" s="31"/>
    </row>
    <row r="696" spans="1:6" s="33" customFormat="1">
      <c r="A696" s="42">
        <v>4</v>
      </c>
      <c r="B696" s="9" t="s">
        <v>356</v>
      </c>
      <c r="C696" s="28" t="s">
        <v>4</v>
      </c>
      <c r="D696" s="28">
        <v>2</v>
      </c>
      <c r="E696" s="30"/>
      <c r="F696" s="31">
        <f t="shared" si="8"/>
        <v>0</v>
      </c>
    </row>
    <row r="697" spans="1:6" s="33" customFormat="1">
      <c r="A697" s="42"/>
      <c r="B697" s="9"/>
      <c r="C697" s="28"/>
      <c r="D697" s="28"/>
      <c r="E697" s="30"/>
      <c r="F697" s="31"/>
    </row>
    <row r="698" spans="1:6" s="33" customFormat="1">
      <c r="A698" s="42">
        <v>5</v>
      </c>
      <c r="B698" s="9" t="s">
        <v>357</v>
      </c>
      <c r="C698" s="28" t="s">
        <v>4</v>
      </c>
      <c r="D698" s="28">
        <v>1</v>
      </c>
      <c r="E698" s="30"/>
      <c r="F698" s="31">
        <f t="shared" si="8"/>
        <v>0</v>
      </c>
    </row>
    <row r="699" spans="1:6" s="33" customFormat="1">
      <c r="A699" s="42"/>
      <c r="B699" s="9"/>
      <c r="C699" s="28"/>
      <c r="D699" s="28"/>
      <c r="E699" s="30"/>
      <c r="F699" s="31"/>
    </row>
    <row r="700" spans="1:6" s="33" customFormat="1">
      <c r="A700" s="42">
        <v>6</v>
      </c>
      <c r="B700" s="9" t="s">
        <v>358</v>
      </c>
      <c r="C700" s="28" t="s">
        <v>5</v>
      </c>
      <c r="D700" s="28">
        <v>3</v>
      </c>
      <c r="E700" s="30"/>
      <c r="F700" s="31">
        <f t="shared" si="8"/>
        <v>0</v>
      </c>
    </row>
    <row r="701" spans="1:6" s="33" customFormat="1">
      <c r="A701" s="42"/>
      <c r="B701" s="9"/>
      <c r="C701" s="28"/>
      <c r="D701" s="28"/>
      <c r="E701" s="30"/>
      <c r="F701" s="31"/>
    </row>
    <row r="702" spans="1:6" s="33" customFormat="1">
      <c r="A702" s="42">
        <v>7</v>
      </c>
      <c r="B702" s="9" t="s">
        <v>359</v>
      </c>
      <c r="C702" s="28" t="s">
        <v>4</v>
      </c>
      <c r="D702" s="28">
        <v>1</v>
      </c>
      <c r="E702" s="30"/>
      <c r="F702" s="31">
        <f t="shared" si="8"/>
        <v>0</v>
      </c>
    </row>
    <row r="703" spans="1:6" s="33" customFormat="1">
      <c r="A703" s="42"/>
      <c r="B703" s="9"/>
      <c r="C703" s="28"/>
      <c r="D703" s="28"/>
      <c r="E703" s="30"/>
      <c r="F703" s="31"/>
    </row>
    <row r="704" spans="1:6" s="33" customFormat="1">
      <c r="A704" s="42">
        <v>8</v>
      </c>
      <c r="B704" s="9" t="s">
        <v>360</v>
      </c>
      <c r="C704" s="28" t="s">
        <v>4</v>
      </c>
      <c r="D704" s="28">
        <v>1</v>
      </c>
      <c r="E704" s="30"/>
      <c r="F704" s="31">
        <f t="shared" si="8"/>
        <v>0</v>
      </c>
    </row>
    <row r="705" spans="1:6" s="33" customFormat="1">
      <c r="A705" s="42"/>
      <c r="B705" s="9"/>
      <c r="C705" s="28"/>
      <c r="D705" s="28"/>
      <c r="E705" s="30"/>
      <c r="F705" s="31"/>
    </row>
    <row r="706" spans="1:6" s="33" customFormat="1">
      <c r="A706" s="42">
        <v>9</v>
      </c>
      <c r="B706" s="9" t="s">
        <v>361</v>
      </c>
      <c r="C706" s="28" t="s">
        <v>4</v>
      </c>
      <c r="D706" s="28">
        <v>1</v>
      </c>
      <c r="E706" s="30"/>
      <c r="F706" s="31">
        <f t="shared" si="8"/>
        <v>0</v>
      </c>
    </row>
    <row r="707" spans="1:6" s="33" customFormat="1">
      <c r="A707" s="42"/>
      <c r="B707" s="9"/>
      <c r="C707" s="28"/>
      <c r="D707" s="28"/>
      <c r="E707" s="30"/>
      <c r="F707" s="31"/>
    </row>
    <row r="708" spans="1:6" s="33" customFormat="1">
      <c r="A708" s="42">
        <v>10</v>
      </c>
      <c r="B708" s="9" t="s">
        <v>362</v>
      </c>
      <c r="C708" s="28" t="s">
        <v>10</v>
      </c>
      <c r="D708" s="28">
        <v>1</v>
      </c>
      <c r="E708" s="30"/>
      <c r="F708" s="31">
        <f t="shared" si="8"/>
        <v>0</v>
      </c>
    </row>
    <row r="709" spans="1:6" s="33" customFormat="1">
      <c r="A709" s="42"/>
      <c r="B709" s="9"/>
      <c r="C709" s="28"/>
      <c r="D709" s="28"/>
      <c r="E709" s="30"/>
      <c r="F709" s="31"/>
    </row>
    <row r="710" spans="1:6" s="33" customFormat="1">
      <c r="A710" s="42"/>
      <c r="B710" s="9" t="s">
        <v>363</v>
      </c>
      <c r="C710" s="28"/>
      <c r="D710" s="28"/>
      <c r="E710" s="30"/>
      <c r="F710" s="31"/>
    </row>
    <row r="711" spans="1:6" s="33" customFormat="1">
      <c r="A711" s="42"/>
      <c r="B711" s="9"/>
      <c r="C711" s="28"/>
      <c r="D711" s="28"/>
      <c r="E711" s="30"/>
      <c r="F711" s="31"/>
    </row>
    <row r="712" spans="1:6" s="242" customFormat="1">
      <c r="A712" s="237"/>
      <c r="B712" s="238" t="s">
        <v>364</v>
      </c>
      <c r="C712" s="239"/>
      <c r="D712" s="239"/>
      <c r="E712" s="240"/>
      <c r="F712" s="241"/>
    </row>
    <row r="713" spans="1:6" s="33" customFormat="1">
      <c r="A713" s="42"/>
      <c r="B713" s="9"/>
      <c r="C713" s="28"/>
      <c r="D713" s="28"/>
      <c r="E713" s="30"/>
      <c r="F713" s="31"/>
    </row>
    <row r="714" spans="1:6" s="242" customFormat="1" ht="63" customHeight="1">
      <c r="A714" s="237">
        <v>11</v>
      </c>
      <c r="B714" s="238" t="s">
        <v>816</v>
      </c>
      <c r="C714" s="239" t="s">
        <v>4</v>
      </c>
      <c r="D714" s="239">
        <v>1</v>
      </c>
      <c r="E714" s="240"/>
      <c r="F714" s="241">
        <f t="shared" ref="F714" si="9">D714*E714</f>
        <v>0</v>
      </c>
    </row>
    <row r="715" spans="1:6" s="33" customFormat="1">
      <c r="A715" s="42"/>
      <c r="B715" s="9"/>
      <c r="C715" s="28"/>
      <c r="D715" s="28"/>
      <c r="E715" s="30"/>
      <c r="F715" s="31"/>
    </row>
    <row r="716" spans="1:6" s="242" customFormat="1">
      <c r="A716" s="237"/>
      <c r="B716" s="238" t="s">
        <v>828</v>
      </c>
      <c r="C716" s="239"/>
      <c r="D716" s="239"/>
      <c r="E716" s="240"/>
      <c r="F716" s="241"/>
    </row>
    <row r="717" spans="1:6" s="33" customFormat="1">
      <c r="A717" s="42"/>
      <c r="B717" s="9"/>
      <c r="C717" s="28"/>
      <c r="D717" s="28"/>
      <c r="E717" s="30"/>
      <c r="F717" s="31"/>
    </row>
    <row r="718" spans="1:6" s="33" customFormat="1">
      <c r="A718" s="42">
        <v>12</v>
      </c>
      <c r="B718" s="30"/>
      <c r="C718" s="28" t="s">
        <v>4</v>
      </c>
      <c r="D718" s="28">
        <v>4</v>
      </c>
      <c r="E718" s="30"/>
      <c r="F718" s="31">
        <f t="shared" ref="F718" si="10">D718*E718</f>
        <v>0</v>
      </c>
    </row>
    <row r="719" spans="1:6" s="33" customFormat="1" ht="29">
      <c r="A719" s="42"/>
      <c r="B719" s="9" t="s">
        <v>815</v>
      </c>
      <c r="C719" s="28"/>
      <c r="D719" s="28"/>
      <c r="E719" s="30"/>
      <c r="F719" s="31"/>
    </row>
    <row r="720" spans="1:6" s="33" customFormat="1" ht="29">
      <c r="A720" s="42">
        <v>13</v>
      </c>
      <c r="B720" s="9" t="s">
        <v>814</v>
      </c>
      <c r="C720" s="28" t="s">
        <v>4</v>
      </c>
      <c r="D720" s="28">
        <v>3</v>
      </c>
      <c r="E720" s="30"/>
      <c r="F720" s="31">
        <f t="shared" ref="F720" si="11">D720*E720</f>
        <v>0</v>
      </c>
    </row>
    <row r="721" spans="1:6" s="33" customFormat="1">
      <c r="A721" s="42"/>
      <c r="B721" s="9"/>
      <c r="C721" s="28"/>
      <c r="D721" s="28"/>
      <c r="E721" s="30"/>
      <c r="F721" s="31"/>
    </row>
    <row r="722" spans="1:6" s="33" customFormat="1" ht="29">
      <c r="A722" s="42">
        <v>14</v>
      </c>
      <c r="B722" s="9" t="s">
        <v>813</v>
      </c>
      <c r="C722" s="28" t="s">
        <v>4</v>
      </c>
      <c r="D722" s="28">
        <v>1</v>
      </c>
      <c r="E722" s="30"/>
      <c r="F722" s="31">
        <f t="shared" ref="F722" si="12">D722*E722</f>
        <v>0</v>
      </c>
    </row>
    <row r="723" spans="1:6" s="33" customFormat="1">
      <c r="A723" s="42"/>
      <c r="B723" s="9"/>
      <c r="C723" s="28"/>
      <c r="D723" s="28"/>
      <c r="E723" s="30"/>
      <c r="F723" s="31"/>
    </row>
    <row r="724" spans="1:6" s="33" customFormat="1" ht="29">
      <c r="A724" s="42">
        <v>15</v>
      </c>
      <c r="B724" s="9" t="s">
        <v>365</v>
      </c>
      <c r="C724" s="28" t="s">
        <v>4</v>
      </c>
      <c r="D724" s="28">
        <v>1</v>
      </c>
      <c r="E724" s="30"/>
      <c r="F724" s="31">
        <f t="shared" ref="F724" si="13">D724*E724</f>
        <v>0</v>
      </c>
    </row>
    <row r="725" spans="1:6" s="33" customFormat="1">
      <c r="A725" s="42"/>
      <c r="B725" s="9"/>
      <c r="C725" s="28"/>
      <c r="D725" s="28"/>
      <c r="E725" s="30"/>
      <c r="F725" s="31"/>
    </row>
    <row r="726" spans="1:6" s="33" customFormat="1">
      <c r="A726" s="42"/>
      <c r="B726" s="9"/>
      <c r="C726" s="28"/>
      <c r="D726" s="28"/>
      <c r="E726" s="30"/>
      <c r="F726" s="31"/>
    </row>
    <row r="727" spans="1:6" s="33" customFormat="1">
      <c r="A727" s="42"/>
      <c r="B727" s="9"/>
      <c r="C727" s="28"/>
      <c r="D727" s="28"/>
      <c r="E727" s="30"/>
      <c r="F727" s="31"/>
    </row>
    <row r="728" spans="1:6" s="96" customFormat="1">
      <c r="A728" s="92"/>
      <c r="B728" s="26" t="s">
        <v>601</v>
      </c>
      <c r="C728" s="235"/>
      <c r="D728" s="227"/>
      <c r="E728" s="95"/>
      <c r="F728" s="103">
        <f>SUM(F677:F727)</f>
        <v>0</v>
      </c>
    </row>
    <row r="729" spans="1:6" s="96" customFormat="1">
      <c r="A729" s="92"/>
      <c r="B729" s="26" t="s">
        <v>602</v>
      </c>
      <c r="C729" s="235"/>
      <c r="D729" s="227"/>
      <c r="E729" s="95"/>
      <c r="F729" s="104">
        <f>F728</f>
        <v>0</v>
      </c>
    </row>
    <row r="730" spans="1:6" s="96" customFormat="1">
      <c r="A730" s="97"/>
      <c r="B730" s="26"/>
      <c r="C730" s="235"/>
      <c r="D730" s="227"/>
      <c r="E730" s="95"/>
      <c r="F730" s="105"/>
    </row>
    <row r="731" spans="1:6" s="242" customFormat="1">
      <c r="A731" s="237"/>
      <c r="B731" s="238" t="s">
        <v>812</v>
      </c>
      <c r="C731" s="239"/>
      <c r="D731" s="239"/>
      <c r="E731" s="240"/>
      <c r="F731" s="241"/>
    </row>
    <row r="732" spans="1:6" s="33" customFormat="1">
      <c r="A732" s="42"/>
      <c r="B732" s="9"/>
      <c r="C732" s="28"/>
      <c r="D732" s="28"/>
      <c r="E732" s="30"/>
      <c r="F732" s="31"/>
    </row>
    <row r="733" spans="1:6" s="242" customFormat="1">
      <c r="A733" s="243">
        <v>16</v>
      </c>
      <c r="B733" s="244" t="s">
        <v>805</v>
      </c>
      <c r="C733" s="245" t="s">
        <v>4</v>
      </c>
      <c r="D733" s="245">
        <v>1</v>
      </c>
      <c r="F733" s="246">
        <f>D733*E733</f>
        <v>0</v>
      </c>
    </row>
    <row r="734" spans="1:6" s="33" customFormat="1">
      <c r="A734" s="42"/>
      <c r="B734" s="9"/>
      <c r="C734" s="28"/>
      <c r="D734" s="28"/>
      <c r="E734" s="30"/>
      <c r="F734" s="31"/>
    </row>
    <row r="735" spans="1:6" s="33" customFormat="1">
      <c r="A735" s="42"/>
      <c r="B735" s="9" t="s">
        <v>499</v>
      </c>
      <c r="C735" s="28"/>
      <c r="D735" s="28"/>
      <c r="E735" s="30"/>
      <c r="F735" s="31"/>
    </row>
    <row r="736" spans="1:6" s="33" customFormat="1">
      <c r="A736" s="42"/>
      <c r="B736" s="9"/>
      <c r="C736" s="28"/>
      <c r="D736" s="28"/>
      <c r="E736" s="30"/>
      <c r="F736" s="31"/>
    </row>
    <row r="737" spans="1:6" s="242" customFormat="1">
      <c r="A737" s="237">
        <v>17</v>
      </c>
      <c r="B737" s="238" t="s">
        <v>804</v>
      </c>
      <c r="C737" s="239" t="s">
        <v>4</v>
      </c>
      <c r="D737" s="239">
        <v>1</v>
      </c>
      <c r="E737" s="240"/>
      <c r="F737" s="241">
        <f t="shared" ref="F737:F739" si="14">D737*E737</f>
        <v>0</v>
      </c>
    </row>
    <row r="738" spans="1:6" s="33" customFormat="1">
      <c r="A738" s="42"/>
      <c r="B738" s="9"/>
      <c r="C738" s="28"/>
      <c r="D738" s="28"/>
      <c r="E738" s="30"/>
      <c r="F738" s="31"/>
    </row>
    <row r="739" spans="1:6" s="242" customFormat="1">
      <c r="A739" s="237">
        <v>18</v>
      </c>
      <c r="B739" s="238" t="s">
        <v>808</v>
      </c>
      <c r="C739" s="239" t="s">
        <v>4</v>
      </c>
      <c r="D739" s="239">
        <v>4</v>
      </c>
      <c r="E739" s="240"/>
      <c r="F739" s="241">
        <f t="shared" si="14"/>
        <v>0</v>
      </c>
    </row>
    <row r="740" spans="1:6" s="33" customFormat="1">
      <c r="A740" s="42"/>
      <c r="B740" s="9"/>
      <c r="C740" s="28"/>
      <c r="D740" s="28"/>
      <c r="E740" s="30"/>
      <c r="F740" s="31"/>
    </row>
    <row r="741" spans="1:6" s="33" customFormat="1">
      <c r="A741" s="42"/>
      <c r="B741" s="9" t="s">
        <v>366</v>
      </c>
      <c r="C741" s="28"/>
      <c r="D741" s="28"/>
      <c r="E741" s="30"/>
      <c r="F741" s="31"/>
    </row>
    <row r="742" spans="1:6" s="33" customFormat="1">
      <c r="A742" s="42"/>
      <c r="B742" s="9"/>
      <c r="C742" s="28"/>
      <c r="D742" s="28"/>
      <c r="E742" s="30"/>
      <c r="F742" s="31"/>
    </row>
    <row r="743" spans="1:6" s="33" customFormat="1">
      <c r="A743" s="42"/>
      <c r="B743" s="9" t="s">
        <v>811</v>
      </c>
      <c r="C743" s="28"/>
      <c r="D743" s="28"/>
      <c r="E743" s="30"/>
      <c r="F743" s="31"/>
    </row>
    <row r="744" spans="1:6" s="33" customFormat="1">
      <c r="A744" s="42"/>
      <c r="B744" s="9"/>
      <c r="C744" s="28"/>
      <c r="D744" s="28"/>
      <c r="E744" s="30"/>
      <c r="F744" s="31"/>
    </row>
    <row r="745" spans="1:6" s="242" customFormat="1">
      <c r="A745" s="237">
        <v>19</v>
      </c>
      <c r="B745" s="238" t="s">
        <v>809</v>
      </c>
      <c r="C745" s="239" t="s">
        <v>4</v>
      </c>
      <c r="D745" s="239">
        <v>4</v>
      </c>
      <c r="E745" s="240"/>
      <c r="F745" s="241">
        <f t="shared" ref="F745:F747" si="15">D745*E745</f>
        <v>0</v>
      </c>
    </row>
    <row r="746" spans="1:6" s="33" customFormat="1">
      <c r="A746" s="42"/>
      <c r="B746" s="9"/>
      <c r="C746" s="28"/>
      <c r="D746" s="28"/>
      <c r="E746" s="30"/>
      <c r="F746" s="31"/>
    </row>
    <row r="747" spans="1:6" s="242" customFormat="1">
      <c r="A747" s="237">
        <v>20</v>
      </c>
      <c r="B747" s="238" t="s">
        <v>810</v>
      </c>
      <c r="C747" s="239" t="s">
        <v>4</v>
      </c>
      <c r="D747" s="239">
        <v>1</v>
      </c>
      <c r="E747" s="240"/>
      <c r="F747" s="241">
        <f t="shared" si="15"/>
        <v>0</v>
      </c>
    </row>
    <row r="748" spans="1:6" s="33" customFormat="1">
      <c r="A748" s="42"/>
      <c r="B748" s="9"/>
      <c r="C748" s="28"/>
      <c r="D748" s="28"/>
      <c r="E748" s="30"/>
      <c r="F748" s="31"/>
    </row>
    <row r="749" spans="1:6" s="33" customFormat="1">
      <c r="A749" s="42"/>
      <c r="B749" s="9" t="s">
        <v>367</v>
      </c>
      <c r="C749" s="28"/>
      <c r="D749" s="28"/>
      <c r="E749" s="30"/>
      <c r="F749" s="31"/>
    </row>
    <row r="750" spans="1:6" s="33" customFormat="1">
      <c r="A750" s="42"/>
      <c r="B750" s="9"/>
      <c r="C750" s="28"/>
      <c r="D750" s="28"/>
      <c r="E750" s="30"/>
      <c r="F750" s="31"/>
    </row>
    <row r="751" spans="1:6" s="33" customFormat="1">
      <c r="A751" s="42"/>
      <c r="B751" s="9" t="s">
        <v>368</v>
      </c>
      <c r="C751" s="28"/>
      <c r="D751" s="28"/>
      <c r="E751" s="30"/>
      <c r="F751" s="31"/>
    </row>
    <row r="752" spans="1:6" s="33" customFormat="1">
      <c r="A752" s="42"/>
      <c r="B752" s="9"/>
      <c r="C752" s="28"/>
      <c r="D752" s="28"/>
      <c r="E752" s="30"/>
      <c r="F752" s="31"/>
    </row>
    <row r="753" spans="1:6" s="33" customFormat="1">
      <c r="A753" s="42">
        <v>21</v>
      </c>
      <c r="B753" s="9" t="s">
        <v>369</v>
      </c>
      <c r="C753" s="28" t="s">
        <v>4</v>
      </c>
      <c r="D753" s="28">
        <v>4</v>
      </c>
      <c r="E753" s="30"/>
      <c r="F753" s="31">
        <f t="shared" ref="F753:F755" si="16">D753*E753</f>
        <v>0</v>
      </c>
    </row>
    <row r="754" spans="1:6" s="33" customFormat="1">
      <c r="A754" s="42"/>
      <c r="B754" s="9"/>
      <c r="C754" s="28"/>
      <c r="D754" s="28"/>
      <c r="E754" s="30"/>
      <c r="F754" s="31"/>
    </row>
    <row r="755" spans="1:6" s="33" customFormat="1">
      <c r="A755" s="42">
        <v>22</v>
      </c>
      <c r="B755" s="9" t="s">
        <v>370</v>
      </c>
      <c r="C755" s="28" t="s">
        <v>4</v>
      </c>
      <c r="D755" s="28">
        <v>1</v>
      </c>
      <c r="E755" s="30"/>
      <c r="F755" s="31">
        <f t="shared" si="16"/>
        <v>0</v>
      </c>
    </row>
    <row r="756" spans="1:6" s="33" customFormat="1">
      <c r="A756" s="42"/>
      <c r="B756" s="9"/>
      <c r="C756" s="28"/>
      <c r="D756" s="28"/>
      <c r="E756" s="30"/>
      <c r="F756" s="31"/>
    </row>
    <row r="757" spans="1:6" s="33" customFormat="1">
      <c r="A757" s="42"/>
      <c r="B757" s="9" t="s">
        <v>371</v>
      </c>
      <c r="C757" s="28"/>
      <c r="D757" s="28"/>
      <c r="E757" s="30"/>
      <c r="F757" s="31"/>
    </row>
    <row r="758" spans="1:6" s="33" customFormat="1">
      <c r="A758" s="42"/>
      <c r="B758" s="9"/>
      <c r="C758" s="28"/>
      <c r="D758" s="28"/>
      <c r="E758" s="30"/>
      <c r="F758" s="31"/>
    </row>
    <row r="759" spans="1:6" s="33" customFormat="1">
      <c r="A759" s="42"/>
      <c r="B759" s="9" t="s">
        <v>372</v>
      </c>
      <c r="C759" s="28"/>
      <c r="D759" s="28"/>
      <c r="E759" s="30"/>
      <c r="F759" s="31"/>
    </row>
    <row r="760" spans="1:6" s="33" customFormat="1">
      <c r="A760" s="42"/>
      <c r="B760" s="9"/>
      <c r="C760" s="28"/>
      <c r="D760" s="28"/>
      <c r="E760" s="30"/>
      <c r="F760" s="31"/>
    </row>
    <row r="761" spans="1:6" s="242" customFormat="1">
      <c r="A761" s="237">
        <v>23</v>
      </c>
      <c r="B761" s="238" t="s">
        <v>830</v>
      </c>
      <c r="C761" s="239" t="s">
        <v>4</v>
      </c>
      <c r="D761" s="239">
        <v>4</v>
      </c>
      <c r="E761" s="240"/>
      <c r="F761" s="241">
        <f t="shared" ref="F761:F769" si="17">D761*E761</f>
        <v>0</v>
      </c>
    </row>
    <row r="762" spans="1:6" s="33" customFormat="1">
      <c r="A762" s="42"/>
      <c r="B762" s="9"/>
      <c r="C762" s="28"/>
      <c r="D762" s="28"/>
      <c r="E762" s="30"/>
      <c r="F762" s="31"/>
    </row>
    <row r="763" spans="1:6" s="242" customFormat="1">
      <c r="A763" s="237">
        <v>24</v>
      </c>
      <c r="B763" s="247" t="s">
        <v>829</v>
      </c>
      <c r="C763" s="239" t="s">
        <v>4</v>
      </c>
      <c r="D763" s="239">
        <v>1</v>
      </c>
      <c r="E763" s="240"/>
      <c r="F763" s="241">
        <f t="shared" si="17"/>
        <v>0</v>
      </c>
    </row>
    <row r="764" spans="1:6" s="33" customFormat="1">
      <c r="A764" s="42"/>
      <c r="B764" s="9"/>
      <c r="C764" s="28"/>
      <c r="D764" s="28"/>
      <c r="E764" s="30"/>
      <c r="F764" s="31"/>
    </row>
    <row r="765" spans="1:6" s="33" customFormat="1">
      <c r="A765" s="42">
        <v>25</v>
      </c>
      <c r="B765" s="9" t="s">
        <v>557</v>
      </c>
      <c r="C765" s="28" t="s">
        <v>4</v>
      </c>
      <c r="D765" s="28">
        <v>7</v>
      </c>
      <c r="E765" s="30"/>
      <c r="F765" s="31">
        <f t="shared" si="17"/>
        <v>0</v>
      </c>
    </row>
    <row r="766" spans="1:6" s="33" customFormat="1">
      <c r="A766" s="42"/>
      <c r="B766" s="9"/>
      <c r="C766" s="28"/>
      <c r="D766" s="28"/>
      <c r="E766" s="30"/>
      <c r="F766" s="31"/>
    </row>
    <row r="767" spans="1:6" s="33" customFormat="1">
      <c r="A767" s="42">
        <v>26</v>
      </c>
      <c r="B767" s="9" t="s">
        <v>373</v>
      </c>
      <c r="C767" s="28" t="s">
        <v>4</v>
      </c>
      <c r="D767" s="28">
        <v>7</v>
      </c>
      <c r="E767" s="30"/>
      <c r="F767" s="31">
        <f t="shared" si="17"/>
        <v>0</v>
      </c>
    </row>
    <row r="768" spans="1:6" s="33" customFormat="1">
      <c r="A768" s="42"/>
      <c r="B768" s="9"/>
      <c r="C768" s="28"/>
      <c r="D768" s="28"/>
      <c r="E768" s="30"/>
      <c r="F768" s="31"/>
    </row>
    <row r="769" spans="1:6" s="33" customFormat="1">
      <c r="A769" s="42">
        <v>27</v>
      </c>
      <c r="B769" s="9" t="s">
        <v>374</v>
      </c>
      <c r="C769" s="28" t="s">
        <v>4</v>
      </c>
      <c r="D769" s="28">
        <v>5</v>
      </c>
      <c r="E769" s="30"/>
      <c r="F769" s="31">
        <f t="shared" si="17"/>
        <v>0</v>
      </c>
    </row>
    <row r="770" spans="1:6" s="33" customFormat="1">
      <c r="A770" s="42"/>
      <c r="B770" s="9"/>
      <c r="C770" s="28"/>
      <c r="D770" s="28"/>
      <c r="E770" s="30"/>
      <c r="F770" s="31"/>
    </row>
    <row r="771" spans="1:6" s="33" customFormat="1">
      <c r="A771" s="42"/>
      <c r="B771" s="9" t="s">
        <v>375</v>
      </c>
      <c r="C771" s="28"/>
      <c r="D771" s="28"/>
      <c r="E771" s="30"/>
      <c r="F771" s="31"/>
    </row>
    <row r="772" spans="1:6" s="33" customFormat="1">
      <c r="A772" s="42"/>
      <c r="B772" s="9"/>
      <c r="C772" s="28"/>
      <c r="D772" s="28"/>
      <c r="E772" s="30"/>
      <c r="F772" s="31"/>
    </row>
    <row r="773" spans="1:6" s="33" customFormat="1">
      <c r="A773" s="42"/>
      <c r="B773" s="9" t="s">
        <v>376</v>
      </c>
      <c r="C773" s="28"/>
      <c r="D773" s="28"/>
      <c r="E773" s="30"/>
      <c r="F773" s="31"/>
    </row>
    <row r="774" spans="1:6" s="33" customFormat="1">
      <c r="A774" s="42"/>
      <c r="B774" s="9"/>
      <c r="C774" s="28"/>
      <c r="D774" s="28"/>
      <c r="E774" s="30"/>
      <c r="F774" s="31"/>
    </row>
    <row r="775" spans="1:6" s="33" customFormat="1">
      <c r="A775" s="42">
        <v>28</v>
      </c>
      <c r="B775" s="9" t="s">
        <v>377</v>
      </c>
      <c r="C775" s="28" t="s">
        <v>5</v>
      </c>
      <c r="D775" s="28">
        <v>9</v>
      </c>
      <c r="E775" s="30"/>
      <c r="F775" s="31">
        <f t="shared" ref="F775:F777" si="18">D775*E775</f>
        <v>0</v>
      </c>
    </row>
    <row r="776" spans="1:6" s="33" customFormat="1">
      <c r="A776" s="42"/>
      <c r="B776" s="9"/>
      <c r="C776" s="28"/>
      <c r="D776" s="28"/>
      <c r="E776" s="30"/>
      <c r="F776" s="31"/>
    </row>
    <row r="777" spans="1:6" s="33" customFormat="1">
      <c r="A777" s="42">
        <v>29</v>
      </c>
      <c r="B777" s="9" t="s">
        <v>378</v>
      </c>
      <c r="C777" s="28" t="s">
        <v>5</v>
      </c>
      <c r="D777" s="28">
        <v>2</v>
      </c>
      <c r="E777" s="30"/>
      <c r="F777" s="31">
        <f t="shared" si="18"/>
        <v>0</v>
      </c>
    </row>
    <row r="778" spans="1:6" s="33" customFormat="1">
      <c r="A778" s="42"/>
      <c r="B778" s="9"/>
      <c r="C778" s="28"/>
      <c r="D778" s="28"/>
      <c r="E778" s="30"/>
      <c r="F778" s="31"/>
    </row>
    <row r="779" spans="1:6" s="33" customFormat="1">
      <c r="A779" s="42"/>
      <c r="B779" s="9" t="s">
        <v>379</v>
      </c>
      <c r="C779" s="28"/>
      <c r="D779" s="28"/>
      <c r="E779" s="30"/>
      <c r="F779" s="31"/>
    </row>
    <row r="780" spans="1:6" s="33" customFormat="1">
      <c r="A780" s="42"/>
      <c r="B780" s="9"/>
      <c r="C780" s="28"/>
      <c r="D780" s="28"/>
      <c r="E780" s="30"/>
      <c r="F780" s="31"/>
    </row>
    <row r="781" spans="1:6" s="33" customFormat="1">
      <c r="A781" s="42">
        <v>30</v>
      </c>
      <c r="B781" s="9" t="s">
        <v>380</v>
      </c>
      <c r="C781" s="28" t="s">
        <v>4</v>
      </c>
      <c r="D781" s="28">
        <v>4</v>
      </c>
      <c r="E781" s="30"/>
      <c r="F781" s="31">
        <f t="shared" ref="F781:F791" si="19">D781*E781</f>
        <v>0</v>
      </c>
    </row>
    <row r="782" spans="1:6" s="33" customFormat="1">
      <c r="A782" s="42"/>
      <c r="B782" s="9"/>
      <c r="C782" s="28"/>
      <c r="D782" s="28"/>
      <c r="E782" s="30"/>
      <c r="F782" s="31"/>
    </row>
    <row r="783" spans="1:6" s="33" customFormat="1">
      <c r="A783" s="42">
        <v>31</v>
      </c>
      <c r="B783" s="9" t="s">
        <v>381</v>
      </c>
      <c r="C783" s="28" t="s">
        <v>4</v>
      </c>
      <c r="D783" s="28">
        <v>2</v>
      </c>
      <c r="E783" s="30"/>
      <c r="F783" s="31">
        <f t="shared" si="19"/>
        <v>0</v>
      </c>
    </row>
    <row r="784" spans="1:6" s="33" customFormat="1">
      <c r="A784" s="42"/>
      <c r="B784" s="9"/>
      <c r="C784" s="28"/>
      <c r="D784" s="28"/>
      <c r="E784" s="30"/>
      <c r="F784" s="31"/>
    </row>
    <row r="785" spans="1:6" s="33" customFormat="1">
      <c r="A785" s="42">
        <v>32</v>
      </c>
      <c r="B785" s="9" t="s">
        <v>382</v>
      </c>
      <c r="C785" s="28" t="s">
        <v>4</v>
      </c>
      <c r="D785" s="28">
        <v>3</v>
      </c>
      <c r="E785" s="30"/>
      <c r="F785" s="31">
        <f t="shared" si="19"/>
        <v>0</v>
      </c>
    </row>
    <row r="786" spans="1:6" s="33" customFormat="1">
      <c r="A786" s="42"/>
      <c r="B786" s="9"/>
      <c r="C786" s="28"/>
      <c r="D786" s="28"/>
      <c r="E786" s="30"/>
      <c r="F786" s="31"/>
    </row>
    <row r="787" spans="1:6" s="33" customFormat="1">
      <c r="A787" s="42">
        <v>33</v>
      </c>
      <c r="B787" s="9" t="s">
        <v>383</v>
      </c>
      <c r="C787" s="28" t="s">
        <v>4</v>
      </c>
      <c r="D787" s="28">
        <v>3</v>
      </c>
      <c r="E787" s="30"/>
      <c r="F787" s="31">
        <f t="shared" si="19"/>
        <v>0</v>
      </c>
    </row>
    <row r="788" spans="1:6" s="33" customFormat="1">
      <c r="A788" s="42"/>
      <c r="B788" s="9"/>
      <c r="C788" s="28"/>
      <c r="D788" s="28"/>
      <c r="E788" s="30"/>
      <c r="F788" s="31"/>
    </row>
    <row r="789" spans="1:6" s="33" customFormat="1">
      <c r="A789" s="42">
        <v>34</v>
      </c>
      <c r="B789" s="9" t="s">
        <v>384</v>
      </c>
      <c r="C789" s="28" t="s">
        <v>4</v>
      </c>
      <c r="D789" s="28">
        <v>3</v>
      </c>
      <c r="E789" s="30"/>
      <c r="F789" s="31">
        <f t="shared" si="19"/>
        <v>0</v>
      </c>
    </row>
    <row r="790" spans="1:6" s="33" customFormat="1">
      <c r="A790" s="42"/>
      <c r="B790" s="9"/>
      <c r="C790" s="28"/>
      <c r="D790" s="28"/>
      <c r="E790" s="30"/>
      <c r="F790" s="31"/>
    </row>
    <row r="791" spans="1:6" s="33" customFormat="1">
      <c r="A791" s="42">
        <v>35</v>
      </c>
      <c r="B791" s="9" t="s">
        <v>385</v>
      </c>
      <c r="C791" s="28" t="s">
        <v>4</v>
      </c>
      <c r="D791" s="28">
        <v>1</v>
      </c>
      <c r="E791" s="30"/>
      <c r="F791" s="31">
        <f t="shared" si="19"/>
        <v>0</v>
      </c>
    </row>
    <row r="792" spans="1:6" s="33" customFormat="1">
      <c r="A792" s="42"/>
      <c r="B792" s="9"/>
      <c r="C792" s="28"/>
      <c r="D792" s="28"/>
      <c r="E792" s="30"/>
      <c r="F792" s="31"/>
    </row>
    <row r="793" spans="1:6" s="33" customFormat="1">
      <c r="A793" s="42"/>
      <c r="B793" s="9" t="s">
        <v>386</v>
      </c>
      <c r="C793" s="28"/>
      <c r="D793" s="28"/>
      <c r="E793" s="30"/>
      <c r="F793" s="31"/>
    </row>
    <row r="794" spans="1:6" s="33" customFormat="1">
      <c r="A794" s="42"/>
      <c r="B794" s="9"/>
      <c r="C794" s="28"/>
      <c r="D794" s="28"/>
      <c r="E794" s="30"/>
      <c r="F794" s="31"/>
    </row>
    <row r="795" spans="1:6" s="96" customFormat="1">
      <c r="A795" s="92"/>
      <c r="B795" s="26" t="s">
        <v>601</v>
      </c>
      <c r="C795" s="235"/>
      <c r="D795" s="227"/>
      <c r="E795" s="95"/>
      <c r="F795" s="103">
        <f>SUM(F729:F794)</f>
        <v>0</v>
      </c>
    </row>
    <row r="796" spans="1:6" s="96" customFormat="1">
      <c r="A796" s="92"/>
      <c r="B796" s="26" t="s">
        <v>602</v>
      </c>
      <c r="C796" s="235"/>
      <c r="D796" s="227"/>
      <c r="E796" s="95"/>
      <c r="F796" s="104">
        <f>F795</f>
        <v>0</v>
      </c>
    </row>
    <row r="797" spans="1:6" s="96" customFormat="1">
      <c r="A797" s="97"/>
      <c r="B797" s="26"/>
      <c r="C797" s="235"/>
      <c r="D797" s="227"/>
      <c r="E797" s="95"/>
      <c r="F797" s="105"/>
    </row>
    <row r="798" spans="1:6" s="33" customFormat="1">
      <c r="A798" s="42">
        <v>36</v>
      </c>
      <c r="B798" s="9" t="s">
        <v>387</v>
      </c>
      <c r="C798" s="28" t="s">
        <v>10</v>
      </c>
      <c r="D798" s="28">
        <v>1</v>
      </c>
      <c r="E798" s="30"/>
      <c r="F798" s="31">
        <f t="shared" ref="F798" si="20">D798*E798</f>
        <v>0</v>
      </c>
    </row>
    <row r="799" spans="1:6" s="33" customFormat="1">
      <c r="A799" s="42"/>
      <c r="B799" s="9"/>
      <c r="C799" s="28"/>
      <c r="D799" s="28"/>
      <c r="E799" s="30"/>
      <c r="F799" s="31"/>
    </row>
    <row r="800" spans="1:6" s="33" customFormat="1">
      <c r="A800" s="42"/>
      <c r="B800" s="9" t="s">
        <v>388</v>
      </c>
      <c r="C800" s="28"/>
      <c r="D800" s="28"/>
      <c r="E800" s="30"/>
      <c r="F800" s="31"/>
    </row>
    <row r="801" spans="1:6" s="33" customFormat="1">
      <c r="A801" s="42"/>
      <c r="B801" s="9"/>
      <c r="C801" s="28"/>
      <c r="D801" s="28"/>
      <c r="E801" s="30"/>
      <c r="F801" s="31"/>
    </row>
    <row r="802" spans="1:6" s="33" customFormat="1">
      <c r="A802" s="42"/>
      <c r="B802" s="9" t="s">
        <v>389</v>
      </c>
      <c r="C802" s="28"/>
      <c r="D802" s="28"/>
      <c r="E802" s="30"/>
      <c r="F802" s="31"/>
    </row>
    <row r="803" spans="1:6" s="33" customFormat="1">
      <c r="A803" s="42"/>
      <c r="B803" s="9"/>
      <c r="C803" s="28"/>
      <c r="D803" s="28"/>
      <c r="E803" s="30"/>
      <c r="F803" s="31"/>
    </row>
    <row r="804" spans="1:6" s="33" customFormat="1">
      <c r="A804" s="42">
        <v>37</v>
      </c>
      <c r="B804" s="9" t="s">
        <v>500</v>
      </c>
      <c r="C804" s="28" t="s">
        <v>5</v>
      </c>
      <c r="D804" s="28">
        <v>24</v>
      </c>
      <c r="E804" s="30"/>
      <c r="F804" s="31">
        <f t="shared" ref="F804:F806" si="21">D804*E804</f>
        <v>0</v>
      </c>
    </row>
    <row r="805" spans="1:6" s="33" customFormat="1">
      <c r="A805" s="42"/>
      <c r="B805" s="9"/>
      <c r="C805" s="28"/>
      <c r="D805" s="28"/>
      <c r="E805" s="30"/>
      <c r="F805" s="31"/>
    </row>
    <row r="806" spans="1:6" s="33" customFormat="1">
      <c r="A806" s="42">
        <v>38</v>
      </c>
      <c r="B806" s="9" t="s">
        <v>390</v>
      </c>
      <c r="C806" s="28" t="s">
        <v>5</v>
      </c>
      <c r="D806" s="28">
        <v>9</v>
      </c>
      <c r="E806" s="30"/>
      <c r="F806" s="31">
        <f t="shared" si="21"/>
        <v>0</v>
      </c>
    </row>
    <row r="807" spans="1:6" s="33" customFormat="1">
      <c r="A807" s="42"/>
      <c r="B807" s="9"/>
      <c r="C807" s="28"/>
      <c r="D807" s="28"/>
      <c r="E807" s="30"/>
      <c r="F807" s="31"/>
    </row>
    <row r="808" spans="1:6" s="33" customFormat="1">
      <c r="A808" s="42"/>
      <c r="B808" s="9" t="s">
        <v>391</v>
      </c>
      <c r="C808" s="28"/>
      <c r="D808" s="28"/>
      <c r="E808" s="30"/>
      <c r="F808" s="31"/>
    </row>
    <row r="809" spans="1:6" s="33" customFormat="1">
      <c r="A809" s="42"/>
      <c r="B809" s="9"/>
      <c r="C809" s="28"/>
      <c r="D809" s="28"/>
      <c r="E809" s="30"/>
      <c r="F809" s="31"/>
    </row>
    <row r="810" spans="1:6" s="33" customFormat="1">
      <c r="A810" s="42"/>
      <c r="B810" s="9" t="s">
        <v>803</v>
      </c>
      <c r="C810" s="28"/>
      <c r="D810" s="28"/>
      <c r="E810" s="30"/>
      <c r="F810" s="31"/>
    </row>
    <row r="811" spans="1:6" s="33" customFormat="1">
      <c r="A811" s="42"/>
      <c r="B811" s="9"/>
      <c r="C811" s="28"/>
      <c r="D811" s="28"/>
      <c r="E811" s="30"/>
      <c r="F811" s="31"/>
    </row>
    <row r="812" spans="1:6" s="33" customFormat="1">
      <c r="A812" s="42">
        <v>39</v>
      </c>
      <c r="B812" s="9" t="s">
        <v>392</v>
      </c>
      <c r="C812" s="28" t="s">
        <v>4</v>
      </c>
      <c r="D812" s="28">
        <v>1</v>
      </c>
      <c r="E812" s="30"/>
      <c r="F812" s="31">
        <f t="shared" ref="F812" si="22">D812*E812</f>
        <v>0</v>
      </c>
    </row>
    <row r="813" spans="1:6" s="33" customFormat="1">
      <c r="A813" s="42"/>
      <c r="B813" s="9"/>
      <c r="C813" s="28"/>
      <c r="D813" s="28"/>
      <c r="E813" s="30"/>
      <c r="F813" s="31"/>
    </row>
    <row r="814" spans="1:6" s="33" customFormat="1">
      <c r="A814" s="42"/>
      <c r="B814" s="9" t="s">
        <v>393</v>
      </c>
      <c r="C814" s="28"/>
      <c r="D814" s="28"/>
      <c r="E814" s="30"/>
      <c r="F814" s="31"/>
    </row>
    <row r="815" spans="1:6" s="33" customFormat="1">
      <c r="A815" s="42"/>
      <c r="B815" s="9"/>
      <c r="C815" s="28"/>
      <c r="D815" s="28"/>
      <c r="E815" s="30"/>
      <c r="F815" s="31"/>
    </row>
    <row r="816" spans="1:6" s="33" customFormat="1">
      <c r="A816" s="42">
        <v>40</v>
      </c>
      <c r="B816" s="9" t="s">
        <v>394</v>
      </c>
      <c r="C816" s="28" t="s">
        <v>4</v>
      </c>
      <c r="D816" s="28">
        <v>13</v>
      </c>
      <c r="E816" s="30"/>
      <c r="F816" s="31">
        <f t="shared" ref="F816:F818" si="23">D816*E816</f>
        <v>0</v>
      </c>
    </row>
    <row r="817" spans="1:6" s="33" customFormat="1">
      <c r="A817" s="42"/>
      <c r="B817" s="9"/>
      <c r="C817" s="28"/>
      <c r="D817" s="28"/>
      <c r="E817" s="30"/>
      <c r="F817" s="31"/>
    </row>
    <row r="818" spans="1:6" s="33" customFormat="1">
      <c r="A818" s="42">
        <v>41</v>
      </c>
      <c r="B818" s="9" t="s">
        <v>395</v>
      </c>
      <c r="C818" s="28" t="s">
        <v>4</v>
      </c>
      <c r="D818" s="28">
        <v>9</v>
      </c>
      <c r="E818" s="30"/>
      <c r="F818" s="31">
        <f t="shared" si="23"/>
        <v>0</v>
      </c>
    </row>
    <row r="819" spans="1:6" s="33" customFormat="1">
      <c r="A819" s="42"/>
      <c r="B819" s="9"/>
      <c r="C819" s="28"/>
      <c r="D819" s="28"/>
      <c r="E819" s="30"/>
      <c r="F819" s="31"/>
    </row>
    <row r="820" spans="1:6" s="33" customFormat="1">
      <c r="A820" s="42"/>
      <c r="B820" s="9" t="s">
        <v>592</v>
      </c>
      <c r="C820" s="28"/>
      <c r="D820" s="28"/>
      <c r="E820" s="30"/>
      <c r="F820" s="31"/>
    </row>
    <row r="821" spans="1:6" s="33" customFormat="1">
      <c r="A821" s="42"/>
      <c r="B821" s="9"/>
      <c r="C821" s="28"/>
      <c r="D821" s="28"/>
      <c r="E821" s="30"/>
      <c r="F821" s="31"/>
    </row>
    <row r="822" spans="1:6" s="33" customFormat="1">
      <c r="A822" s="42"/>
      <c r="B822" s="9" t="s">
        <v>593</v>
      </c>
      <c r="C822" s="28"/>
      <c r="D822" s="28"/>
      <c r="E822" s="30"/>
      <c r="F822" s="31"/>
    </row>
    <row r="823" spans="1:6" s="33" customFormat="1">
      <c r="A823" s="42"/>
      <c r="B823" s="9"/>
      <c r="C823" s="28"/>
      <c r="D823" s="28"/>
      <c r="E823" s="30"/>
      <c r="F823" s="31"/>
    </row>
    <row r="824" spans="1:6" s="33" customFormat="1" ht="43.5" customHeight="1">
      <c r="A824" s="42">
        <v>42</v>
      </c>
      <c r="B824" s="9" t="s">
        <v>594</v>
      </c>
      <c r="C824" s="28" t="s">
        <v>10</v>
      </c>
      <c r="D824" s="28">
        <v>1</v>
      </c>
      <c r="E824" s="30"/>
      <c r="F824" s="31">
        <f>D824*E824</f>
        <v>0</v>
      </c>
    </row>
    <row r="825" spans="1:6" s="33" customFormat="1">
      <c r="A825" s="42"/>
      <c r="B825" s="9"/>
      <c r="C825" s="28"/>
      <c r="D825" s="28"/>
      <c r="E825" s="30"/>
      <c r="F825" s="31"/>
    </row>
    <row r="826" spans="1:6" s="33" customFormat="1">
      <c r="A826" s="42"/>
      <c r="B826" s="9" t="s">
        <v>386</v>
      </c>
      <c r="C826" s="28"/>
      <c r="D826" s="28"/>
      <c r="E826" s="30"/>
      <c r="F826" s="31"/>
    </row>
    <row r="827" spans="1:6" s="33" customFormat="1">
      <c r="A827" s="42"/>
      <c r="B827" s="9"/>
      <c r="C827" s="28"/>
      <c r="D827" s="28"/>
      <c r="E827" s="30"/>
      <c r="F827" s="31"/>
    </row>
    <row r="828" spans="1:6" s="33" customFormat="1">
      <c r="A828" s="42">
        <v>43</v>
      </c>
      <c r="B828" s="9" t="s">
        <v>396</v>
      </c>
      <c r="C828" s="28" t="s">
        <v>10</v>
      </c>
      <c r="D828" s="28">
        <v>1</v>
      </c>
      <c r="E828" s="30"/>
      <c r="F828" s="31">
        <f t="shared" ref="F828" si="24">D828*E828</f>
        <v>0</v>
      </c>
    </row>
    <row r="829" spans="1:6" s="33" customFormat="1">
      <c r="A829" s="42"/>
      <c r="B829" s="9"/>
      <c r="C829" s="28"/>
      <c r="D829" s="28"/>
      <c r="E829" s="30"/>
      <c r="F829" s="31"/>
    </row>
    <row r="830" spans="1:6" s="33" customFormat="1">
      <c r="A830" s="42"/>
      <c r="B830" s="9" t="s">
        <v>397</v>
      </c>
      <c r="C830" s="28"/>
      <c r="D830" s="28"/>
      <c r="E830" s="30"/>
      <c r="F830" s="31"/>
    </row>
    <row r="831" spans="1:6" s="33" customFormat="1">
      <c r="A831" s="42"/>
      <c r="B831" s="9"/>
      <c r="C831" s="28"/>
      <c r="D831" s="28"/>
      <c r="E831" s="30"/>
      <c r="F831" s="31"/>
    </row>
    <row r="832" spans="1:6" s="33" customFormat="1">
      <c r="A832" s="42">
        <v>44</v>
      </c>
      <c r="B832" s="9" t="s">
        <v>398</v>
      </c>
      <c r="C832" s="28" t="s">
        <v>4</v>
      </c>
      <c r="D832" s="28">
        <v>1</v>
      </c>
      <c r="E832" s="30"/>
      <c r="F832" s="31">
        <f t="shared" ref="F832" si="25">D832*E832</f>
        <v>0</v>
      </c>
    </row>
    <row r="833" spans="1:6" s="33" customFormat="1">
      <c r="A833" s="42"/>
      <c r="B833" s="9"/>
      <c r="C833" s="28"/>
      <c r="D833" s="28"/>
      <c r="E833" s="30"/>
      <c r="F833" s="31"/>
    </row>
    <row r="834" spans="1:6" s="33" customFormat="1">
      <c r="A834" s="42">
        <v>45</v>
      </c>
      <c r="B834" s="9" t="s">
        <v>399</v>
      </c>
      <c r="C834" s="28" t="s">
        <v>4</v>
      </c>
      <c r="D834" s="28">
        <v>6</v>
      </c>
      <c r="E834" s="30"/>
      <c r="F834" s="31">
        <f t="shared" ref="F834" si="26">D834*E834</f>
        <v>0</v>
      </c>
    </row>
    <row r="835" spans="1:6" s="33" customFormat="1">
      <c r="A835" s="42"/>
      <c r="B835" s="9"/>
      <c r="C835" s="28"/>
      <c r="D835" s="28"/>
      <c r="E835" s="30"/>
      <c r="F835" s="31"/>
    </row>
    <row r="836" spans="1:6" s="33" customFormat="1">
      <c r="A836" s="42"/>
      <c r="B836" s="9" t="s">
        <v>400</v>
      </c>
      <c r="C836" s="28"/>
      <c r="D836" s="28"/>
      <c r="E836" s="30"/>
      <c r="F836" s="31"/>
    </row>
    <row r="837" spans="1:6" s="33" customFormat="1">
      <c r="A837" s="42"/>
      <c r="B837" s="9"/>
      <c r="C837" s="28"/>
      <c r="D837" s="28"/>
      <c r="E837" s="30"/>
      <c r="F837" s="31"/>
    </row>
    <row r="838" spans="1:6" s="33" customFormat="1">
      <c r="A838" s="42"/>
      <c r="B838" s="9" t="s">
        <v>401</v>
      </c>
      <c r="C838" s="28"/>
      <c r="D838" s="28"/>
      <c r="E838" s="30"/>
      <c r="F838" s="31"/>
    </row>
    <row r="839" spans="1:6" s="33" customFormat="1">
      <c r="A839" s="42"/>
      <c r="B839" s="9"/>
      <c r="C839" s="28"/>
      <c r="D839" s="28"/>
      <c r="E839" s="30"/>
      <c r="F839" s="31"/>
    </row>
    <row r="840" spans="1:6" s="33" customFormat="1">
      <c r="A840" s="42">
        <v>46</v>
      </c>
      <c r="B840" s="9" t="s">
        <v>402</v>
      </c>
      <c r="C840" s="28" t="s">
        <v>4</v>
      </c>
      <c r="D840" s="28">
        <v>1</v>
      </c>
      <c r="E840" s="30"/>
      <c r="F840" s="31">
        <f>D840*E840</f>
        <v>0</v>
      </c>
    </row>
    <row r="841" spans="1:6" s="33" customFormat="1">
      <c r="A841" s="42"/>
      <c r="B841" s="9"/>
      <c r="C841" s="28"/>
      <c r="D841" s="28"/>
      <c r="E841" s="30"/>
      <c r="F841" s="31"/>
    </row>
    <row r="842" spans="1:6" s="33" customFormat="1">
      <c r="A842" s="42">
        <v>47</v>
      </c>
      <c r="B842" s="9" t="s">
        <v>501</v>
      </c>
      <c r="C842" s="28" t="s">
        <v>4</v>
      </c>
      <c r="D842" s="28">
        <v>1</v>
      </c>
      <c r="E842" s="30"/>
      <c r="F842" s="31">
        <f t="shared" ref="F842:F844" si="27">D842*E842</f>
        <v>0</v>
      </c>
    </row>
    <row r="843" spans="1:6" s="33" customFormat="1">
      <c r="A843" s="42"/>
      <c r="B843" s="9"/>
      <c r="C843" s="28"/>
      <c r="D843" s="28"/>
      <c r="E843" s="30"/>
      <c r="F843" s="31"/>
    </row>
    <row r="844" spans="1:6" s="33" customFormat="1">
      <c r="A844" s="42">
        <v>48</v>
      </c>
      <c r="B844" s="9" t="s">
        <v>502</v>
      </c>
      <c r="C844" s="28" t="s">
        <v>4</v>
      </c>
      <c r="D844" s="28">
        <v>1</v>
      </c>
      <c r="E844" s="30"/>
      <c r="F844" s="31">
        <f t="shared" si="27"/>
        <v>0</v>
      </c>
    </row>
    <row r="845" spans="1:6" s="33" customFormat="1">
      <c r="A845" s="42"/>
      <c r="B845" s="9"/>
      <c r="C845" s="28"/>
      <c r="D845" s="28"/>
      <c r="E845" s="30"/>
      <c r="F845" s="31"/>
    </row>
    <row r="846" spans="1:6" s="33" customFormat="1">
      <c r="A846" s="42"/>
      <c r="B846" s="9"/>
      <c r="C846" s="28"/>
      <c r="D846" s="28"/>
      <c r="E846" s="30"/>
      <c r="F846" s="31"/>
    </row>
    <row r="847" spans="1:6" s="33" customFormat="1">
      <c r="A847" s="42"/>
      <c r="B847" s="9"/>
      <c r="C847" s="28"/>
      <c r="D847" s="28"/>
      <c r="E847" s="30"/>
      <c r="F847" s="31"/>
    </row>
    <row r="848" spans="1:6" s="33" customFormat="1" ht="15" thickBot="1">
      <c r="A848" s="42"/>
      <c r="B848" s="9" t="s">
        <v>348</v>
      </c>
      <c r="C848" s="28"/>
      <c r="D848" s="28"/>
      <c r="E848" s="30"/>
      <c r="F848" s="34">
        <f>SUM(F796:F847)</f>
        <v>0</v>
      </c>
    </row>
    <row r="849" spans="1:6" s="33" customFormat="1" ht="15" thickTop="1">
      <c r="A849" s="42"/>
      <c r="B849" s="9"/>
      <c r="C849" s="28"/>
      <c r="D849" s="28"/>
      <c r="E849" s="30"/>
      <c r="F849" s="111"/>
    </row>
    <row r="850" spans="1:6" s="33" customFormat="1">
      <c r="A850" s="42"/>
      <c r="B850" s="9"/>
      <c r="C850" s="28"/>
      <c r="D850" s="28"/>
      <c r="E850" s="30"/>
      <c r="F850" s="111"/>
    </row>
    <row r="851" spans="1:6" s="33" customFormat="1">
      <c r="A851" s="42"/>
      <c r="B851" s="9" t="s">
        <v>430</v>
      </c>
      <c r="C851" s="28"/>
      <c r="D851" s="28"/>
      <c r="E851" s="30"/>
      <c r="F851" s="31"/>
    </row>
    <row r="852" spans="1:6" s="33" customFormat="1">
      <c r="A852" s="42"/>
      <c r="B852" s="9"/>
      <c r="C852" s="28"/>
      <c r="D852" s="28"/>
      <c r="E852" s="30"/>
      <c r="F852" s="31"/>
    </row>
    <row r="853" spans="1:6" s="33" customFormat="1">
      <c r="A853" s="42"/>
      <c r="B853" s="9" t="s">
        <v>349</v>
      </c>
      <c r="C853" s="28"/>
      <c r="D853" s="28"/>
      <c r="E853" s="30"/>
      <c r="F853" s="31"/>
    </row>
    <row r="854" spans="1:6" s="33" customFormat="1">
      <c r="A854" s="42"/>
      <c r="B854" s="9"/>
      <c r="C854" s="28"/>
      <c r="D854" s="28"/>
      <c r="E854" s="30"/>
      <c r="F854" s="31"/>
    </row>
    <row r="855" spans="1:6" s="33" customFormat="1">
      <c r="A855" s="42"/>
      <c r="B855" s="9" t="s">
        <v>405</v>
      </c>
      <c r="C855" s="28"/>
      <c r="D855" s="28"/>
      <c r="E855" s="30"/>
      <c r="F855" s="31"/>
    </row>
    <row r="856" spans="1:6" s="33" customFormat="1">
      <c r="A856" s="42"/>
      <c r="B856" s="9"/>
      <c r="C856" s="28"/>
      <c r="D856" s="28"/>
      <c r="E856" s="30"/>
      <c r="F856" s="31"/>
    </row>
    <row r="857" spans="1:6" s="33" customFormat="1">
      <c r="A857" s="42"/>
      <c r="B857" s="9" t="s">
        <v>605</v>
      </c>
      <c r="C857" s="28"/>
      <c r="D857" s="28"/>
      <c r="E857" s="30"/>
      <c r="F857" s="31"/>
    </row>
    <row r="858" spans="1:6" s="33" customFormat="1">
      <c r="A858" s="42"/>
      <c r="B858" s="9"/>
      <c r="C858" s="28"/>
      <c r="D858" s="28"/>
      <c r="E858" s="30"/>
      <c r="F858" s="31"/>
    </row>
    <row r="859" spans="1:6" s="33" customFormat="1">
      <c r="A859" s="42"/>
      <c r="B859" s="98" t="s">
        <v>671</v>
      </c>
      <c r="C859" s="28"/>
      <c r="D859" s="28"/>
      <c r="E859" s="30"/>
      <c r="F859" s="31"/>
    </row>
    <row r="860" spans="1:6" s="33" customFormat="1">
      <c r="A860" s="42"/>
      <c r="B860" s="9"/>
      <c r="C860" s="28"/>
      <c r="D860" s="28"/>
      <c r="E860" s="30"/>
      <c r="F860" s="31"/>
    </row>
    <row r="861" spans="1:6" s="33" customFormat="1">
      <c r="A861" s="42"/>
      <c r="B861" s="9" t="s">
        <v>406</v>
      </c>
      <c r="C861" s="28"/>
      <c r="D861" s="28"/>
      <c r="E861" s="30"/>
      <c r="F861" s="31"/>
    </row>
    <row r="862" spans="1:6" s="33" customFormat="1">
      <c r="A862" s="42"/>
      <c r="B862" s="9"/>
      <c r="C862" s="28"/>
      <c r="D862" s="28"/>
      <c r="E862" s="30"/>
      <c r="F862" s="31"/>
    </row>
    <row r="863" spans="1:6" s="33" customFormat="1" ht="29">
      <c r="A863" s="42"/>
      <c r="B863" s="9" t="s">
        <v>407</v>
      </c>
      <c r="C863" s="28"/>
      <c r="D863" s="28"/>
      <c r="E863" s="30"/>
      <c r="F863" s="31"/>
    </row>
    <row r="864" spans="1:6" s="33" customFormat="1">
      <c r="A864" s="42"/>
      <c r="B864" s="9"/>
      <c r="C864" s="28"/>
      <c r="D864" s="28"/>
      <c r="E864" s="30"/>
      <c r="F864" s="31"/>
    </row>
    <row r="865" spans="1:6" s="33" customFormat="1">
      <c r="A865" s="42">
        <v>1</v>
      </c>
      <c r="B865" s="9" t="s">
        <v>408</v>
      </c>
      <c r="C865" s="28" t="s">
        <v>4</v>
      </c>
      <c r="D865" s="28">
        <v>4</v>
      </c>
      <c r="E865" s="30"/>
      <c r="F865" s="31">
        <f>D865*E865</f>
        <v>0</v>
      </c>
    </row>
    <row r="866" spans="1:6" s="33" customFormat="1">
      <c r="A866" s="42"/>
      <c r="B866" s="9"/>
      <c r="C866" s="28"/>
      <c r="D866" s="28"/>
      <c r="E866" s="30"/>
      <c r="F866" s="31"/>
    </row>
    <row r="867" spans="1:6" s="33" customFormat="1">
      <c r="A867" s="42"/>
      <c r="B867" s="9"/>
      <c r="C867" s="28"/>
      <c r="D867" s="28"/>
      <c r="E867" s="30"/>
      <c r="F867" s="31"/>
    </row>
    <row r="868" spans="1:6" s="33" customFormat="1" ht="15" thickBot="1">
      <c r="A868" s="42"/>
      <c r="B868" s="9" t="s">
        <v>403</v>
      </c>
      <c r="C868" s="28"/>
      <c r="D868" s="28"/>
      <c r="E868" s="30"/>
      <c r="F868" s="34">
        <f>SUM(F861:F867)</f>
        <v>0</v>
      </c>
    </row>
    <row r="869" spans="1:6" s="33" customFormat="1" ht="15" thickTop="1">
      <c r="A869" s="42"/>
      <c r="B869" s="9" t="s">
        <v>430</v>
      </c>
      <c r="C869" s="28"/>
      <c r="D869" s="28"/>
      <c r="E869" s="30"/>
      <c r="F869" s="31"/>
    </row>
    <row r="870" spans="1:6" s="33" customFormat="1">
      <c r="A870" s="42"/>
      <c r="B870" s="9"/>
      <c r="C870" s="28"/>
      <c r="D870" s="28"/>
      <c r="E870" s="30"/>
      <c r="F870" s="31"/>
    </row>
    <row r="871" spans="1:6" s="33" customFormat="1">
      <c r="A871" s="42"/>
      <c r="B871" s="9" t="s">
        <v>404</v>
      </c>
      <c r="C871" s="28"/>
      <c r="D871" s="28"/>
      <c r="E871" s="30"/>
      <c r="F871" s="31"/>
    </row>
    <row r="872" spans="1:6" s="33" customFormat="1">
      <c r="A872" s="42"/>
      <c r="B872" s="9"/>
      <c r="C872" s="28"/>
      <c r="D872" s="28"/>
      <c r="E872" s="30"/>
      <c r="F872" s="31"/>
    </row>
    <row r="873" spans="1:6" s="33" customFormat="1">
      <c r="A873" s="42"/>
      <c r="B873" s="9" t="s">
        <v>410</v>
      </c>
      <c r="C873" s="28"/>
      <c r="D873" s="28"/>
      <c r="E873" s="30"/>
      <c r="F873" s="31"/>
    </row>
    <row r="874" spans="1:6" s="33" customFormat="1">
      <c r="A874" s="42"/>
      <c r="B874" s="9"/>
      <c r="C874" s="28"/>
      <c r="D874" s="28"/>
      <c r="E874" s="30"/>
      <c r="F874" s="31"/>
    </row>
    <row r="875" spans="1:6" s="33" customFormat="1">
      <c r="A875" s="42"/>
      <c r="B875" s="9" t="s">
        <v>520</v>
      </c>
      <c r="C875" s="28"/>
      <c r="D875" s="28"/>
      <c r="E875" s="30"/>
      <c r="F875" s="31"/>
    </row>
    <row r="876" spans="1:6" s="33" customFormat="1">
      <c r="A876" s="42"/>
      <c r="B876" s="9"/>
      <c r="C876" s="28"/>
      <c r="D876" s="28"/>
      <c r="E876" s="30"/>
      <c r="F876" s="31"/>
    </row>
    <row r="877" spans="1:6" s="33" customFormat="1">
      <c r="A877" s="42"/>
      <c r="B877" s="9" t="s">
        <v>521</v>
      </c>
      <c r="C877" s="28"/>
      <c r="D877" s="28"/>
      <c r="E877" s="30"/>
      <c r="F877" s="31"/>
    </row>
    <row r="878" spans="1:6" s="33" customFormat="1">
      <c r="A878" s="42"/>
      <c r="B878" s="9"/>
      <c r="C878" s="28"/>
      <c r="D878" s="28"/>
      <c r="E878" s="30"/>
      <c r="F878" s="31"/>
    </row>
    <row r="879" spans="1:6" s="33" customFormat="1" ht="43.5">
      <c r="A879" s="42"/>
      <c r="B879" s="9" t="s">
        <v>522</v>
      </c>
      <c r="C879" s="28"/>
      <c r="D879" s="28"/>
      <c r="E879" s="30"/>
      <c r="F879" s="31"/>
    </row>
    <row r="880" spans="1:6" s="33" customFormat="1">
      <c r="A880" s="42"/>
      <c r="B880" s="9"/>
      <c r="C880" s="28"/>
      <c r="D880" s="28"/>
      <c r="E880" s="30"/>
      <c r="F880" s="31"/>
    </row>
    <row r="881" spans="1:6" s="33" customFormat="1">
      <c r="A881" s="42"/>
      <c r="B881" s="9" t="s">
        <v>523</v>
      </c>
      <c r="C881" s="28"/>
      <c r="D881" s="28"/>
      <c r="E881" s="30"/>
      <c r="F881" s="31"/>
    </row>
    <row r="882" spans="1:6" s="33" customFormat="1">
      <c r="A882" s="42"/>
      <c r="B882" s="9"/>
      <c r="C882" s="28"/>
      <c r="D882" s="28"/>
      <c r="E882" s="30"/>
      <c r="F882" s="31"/>
    </row>
    <row r="883" spans="1:6" s="33" customFormat="1" ht="29">
      <c r="A883" s="42"/>
      <c r="B883" s="9" t="s">
        <v>524</v>
      </c>
      <c r="C883" s="28"/>
      <c r="D883" s="28"/>
      <c r="E883" s="30"/>
      <c r="F883" s="31"/>
    </row>
    <row r="884" spans="1:6" s="33" customFormat="1">
      <c r="A884" s="42"/>
      <c r="B884" s="9"/>
      <c r="C884" s="28"/>
      <c r="D884" s="28"/>
      <c r="E884" s="30"/>
      <c r="F884" s="31"/>
    </row>
    <row r="885" spans="1:6" s="33" customFormat="1">
      <c r="A885" s="42"/>
      <c r="B885" s="9" t="s">
        <v>525</v>
      </c>
      <c r="C885" s="28"/>
      <c r="D885" s="28"/>
      <c r="E885" s="30"/>
      <c r="F885" s="31"/>
    </row>
    <row r="886" spans="1:6" s="33" customFormat="1">
      <c r="A886" s="42"/>
      <c r="B886" s="9"/>
      <c r="C886" s="28"/>
      <c r="D886" s="28"/>
      <c r="E886" s="30"/>
      <c r="F886" s="31"/>
    </row>
    <row r="887" spans="1:6" s="33" customFormat="1" ht="29">
      <c r="A887" s="42"/>
      <c r="B887" s="9" t="s">
        <v>526</v>
      </c>
      <c r="C887" s="28"/>
      <c r="D887" s="28"/>
      <c r="E887" s="30"/>
      <c r="F887" s="31"/>
    </row>
    <row r="888" spans="1:6" s="33" customFormat="1">
      <c r="A888" s="42"/>
      <c r="B888" s="9"/>
      <c r="C888" s="28"/>
      <c r="D888" s="28"/>
      <c r="E888" s="30"/>
      <c r="F888" s="31"/>
    </row>
    <row r="889" spans="1:6" s="33" customFormat="1">
      <c r="A889" s="42"/>
      <c r="B889" s="26" t="s">
        <v>519</v>
      </c>
      <c r="C889" s="28"/>
      <c r="D889" s="28"/>
      <c r="E889" s="30"/>
      <c r="F889" s="31"/>
    </row>
    <row r="890" spans="1:6" s="33" customFormat="1">
      <c r="A890" s="42"/>
      <c r="B890" s="9"/>
      <c r="C890" s="28"/>
      <c r="D890" s="28"/>
      <c r="E890" s="30"/>
      <c r="F890" s="31"/>
    </row>
    <row r="891" spans="1:6" s="33" customFormat="1">
      <c r="A891" s="42"/>
      <c r="B891" s="9" t="s">
        <v>527</v>
      </c>
      <c r="C891" s="28"/>
      <c r="D891" s="28"/>
      <c r="E891" s="30"/>
      <c r="F891" s="31"/>
    </row>
    <row r="892" spans="1:6" s="33" customFormat="1">
      <c r="A892" s="42"/>
      <c r="B892" s="9"/>
      <c r="C892" s="28"/>
      <c r="D892" s="28"/>
      <c r="E892" s="30"/>
      <c r="F892" s="31"/>
    </row>
    <row r="893" spans="1:6" s="33" customFormat="1" ht="29">
      <c r="A893" s="42"/>
      <c r="B893" s="9" t="s">
        <v>802</v>
      </c>
      <c r="C893" s="28"/>
      <c r="D893" s="28"/>
      <c r="E893" s="30"/>
      <c r="F893" s="31"/>
    </row>
    <row r="894" spans="1:6" s="33" customFormat="1">
      <c r="A894" s="42"/>
      <c r="B894" s="9"/>
      <c r="C894" s="28"/>
      <c r="D894" s="28"/>
      <c r="E894" s="30"/>
      <c r="F894" s="31"/>
    </row>
    <row r="895" spans="1:6" s="33" customFormat="1">
      <c r="A895" s="42">
        <v>1</v>
      </c>
      <c r="B895" s="9" t="s">
        <v>528</v>
      </c>
      <c r="C895" s="28" t="s">
        <v>8</v>
      </c>
      <c r="D895" s="28">
        <v>73</v>
      </c>
      <c r="E895" s="30"/>
      <c r="F895" s="31">
        <f t="shared" ref="F895" si="28">D895*E895</f>
        <v>0</v>
      </c>
    </row>
    <row r="896" spans="1:6" s="33" customFormat="1">
      <c r="A896" s="42"/>
      <c r="B896" s="9"/>
      <c r="C896" s="28"/>
      <c r="D896" s="28"/>
      <c r="E896" s="30"/>
      <c r="F896" s="31"/>
    </row>
    <row r="897" spans="1:6" s="33" customFormat="1">
      <c r="A897" s="42"/>
      <c r="B897" s="9" t="s">
        <v>417</v>
      </c>
      <c r="C897" s="28"/>
      <c r="D897" s="28"/>
      <c r="E897" s="30"/>
      <c r="F897" s="31"/>
    </row>
    <row r="898" spans="1:6" s="33" customFormat="1">
      <c r="A898" s="42"/>
      <c r="B898" s="9"/>
      <c r="C898" s="28"/>
      <c r="D898" s="28"/>
      <c r="E898" s="30"/>
      <c r="F898" s="31"/>
    </row>
    <row r="899" spans="1:6" s="33" customFormat="1">
      <c r="A899" s="42"/>
      <c r="B899" s="9" t="s">
        <v>558</v>
      </c>
      <c r="C899" s="28"/>
      <c r="D899" s="28"/>
      <c r="E899" s="30"/>
      <c r="F899" s="31"/>
    </row>
    <row r="900" spans="1:6" s="33" customFormat="1">
      <c r="A900" s="42"/>
      <c r="B900" s="9"/>
      <c r="C900" s="28"/>
      <c r="D900" s="28"/>
      <c r="E900" s="30"/>
      <c r="F900" s="31"/>
    </row>
    <row r="901" spans="1:6" s="33" customFormat="1">
      <c r="A901" s="42">
        <v>2</v>
      </c>
      <c r="B901" s="9" t="s">
        <v>529</v>
      </c>
      <c r="C901" s="28" t="s">
        <v>8</v>
      </c>
      <c r="D901" s="28">
        <v>1</v>
      </c>
      <c r="E901" s="30"/>
      <c r="F901" s="31">
        <f t="shared" ref="F901" si="29">D901*E901</f>
        <v>0</v>
      </c>
    </row>
    <row r="902" spans="1:6" s="33" customFormat="1">
      <c r="A902" s="42"/>
      <c r="B902" s="9"/>
      <c r="C902" s="28"/>
      <c r="D902" s="28"/>
      <c r="E902" s="30"/>
      <c r="F902" s="31"/>
    </row>
    <row r="903" spans="1:6" s="33" customFormat="1">
      <c r="A903" s="42"/>
      <c r="B903" s="9" t="s">
        <v>415</v>
      </c>
      <c r="C903" s="28"/>
      <c r="D903" s="28"/>
      <c r="E903" s="30"/>
      <c r="F903" s="31"/>
    </row>
    <row r="904" spans="1:6" s="33" customFormat="1">
      <c r="A904" s="42"/>
      <c r="B904" s="9"/>
      <c r="C904" s="28"/>
      <c r="D904" s="28"/>
      <c r="E904" s="30"/>
      <c r="F904" s="31"/>
    </row>
    <row r="905" spans="1:6" s="242" customFormat="1">
      <c r="A905" s="237"/>
      <c r="B905" s="238" t="s">
        <v>806</v>
      </c>
      <c r="C905" s="239"/>
      <c r="D905" s="239"/>
      <c r="E905" s="240"/>
      <c r="F905" s="241"/>
    </row>
    <row r="906" spans="1:6" s="33" customFormat="1">
      <c r="A906" s="42"/>
      <c r="B906" s="9"/>
      <c r="C906" s="28"/>
      <c r="D906" s="28"/>
      <c r="E906" s="30"/>
      <c r="F906" s="31"/>
    </row>
    <row r="907" spans="1:6" s="33" customFormat="1">
      <c r="A907" s="42">
        <v>3</v>
      </c>
      <c r="B907" s="9" t="s">
        <v>548</v>
      </c>
      <c r="C907" s="28" t="s">
        <v>8</v>
      </c>
      <c r="D907" s="28">
        <v>4</v>
      </c>
      <c r="E907" s="30"/>
      <c r="F907" s="31">
        <f t="shared" ref="F907" si="30">D907*E907</f>
        <v>0</v>
      </c>
    </row>
    <row r="908" spans="1:6" s="33" customFormat="1">
      <c r="A908" s="42"/>
      <c r="B908" s="9"/>
      <c r="C908" s="28"/>
      <c r="D908" s="28"/>
      <c r="E908" s="30"/>
      <c r="F908" s="31"/>
    </row>
    <row r="909" spans="1:6" s="33" customFormat="1">
      <c r="A909" s="42"/>
      <c r="B909" s="26" t="s">
        <v>9</v>
      </c>
      <c r="C909" s="28"/>
      <c r="D909" s="28"/>
      <c r="E909" s="30"/>
      <c r="F909" s="31"/>
    </row>
    <row r="910" spans="1:6" s="33" customFormat="1">
      <c r="A910" s="42"/>
      <c r="B910" s="9"/>
      <c r="C910" s="28"/>
      <c r="D910" s="28"/>
      <c r="E910" s="30"/>
      <c r="F910" s="31"/>
    </row>
    <row r="911" spans="1:6" s="33" customFormat="1">
      <c r="A911" s="42"/>
      <c r="B911" s="9" t="s">
        <v>411</v>
      </c>
      <c r="C911" s="28"/>
      <c r="D911" s="28"/>
      <c r="E911" s="30"/>
      <c r="F911" s="31"/>
    </row>
    <row r="912" spans="1:6" s="33" customFormat="1">
      <c r="A912" s="42"/>
      <c r="B912" s="9"/>
      <c r="C912" s="28"/>
      <c r="D912" s="28"/>
      <c r="E912" s="30"/>
      <c r="F912" s="31"/>
    </row>
    <row r="913" spans="1:6" s="33" customFormat="1">
      <c r="A913" s="42"/>
      <c r="B913" s="9" t="s">
        <v>412</v>
      </c>
      <c r="C913" s="28"/>
      <c r="D913" s="28"/>
      <c r="E913" s="30"/>
      <c r="F913" s="31"/>
    </row>
    <row r="914" spans="1:6" s="33" customFormat="1">
      <c r="A914" s="42"/>
      <c r="B914" s="9"/>
      <c r="C914" s="28"/>
      <c r="D914" s="28"/>
      <c r="E914" s="30"/>
      <c r="F914" s="31"/>
    </row>
    <row r="915" spans="1:6" s="33" customFormat="1">
      <c r="A915" s="42">
        <v>4</v>
      </c>
      <c r="B915" s="9" t="s">
        <v>413</v>
      </c>
      <c r="C915" s="28" t="s">
        <v>463</v>
      </c>
      <c r="D915" s="28">
        <v>22</v>
      </c>
      <c r="E915" s="30"/>
      <c r="F915" s="31">
        <f t="shared" ref="F915:F919" si="31">D915*E915</f>
        <v>0</v>
      </c>
    </row>
    <row r="916" spans="1:6" s="33" customFormat="1">
      <c r="A916" s="42"/>
      <c r="B916" s="9"/>
      <c r="C916" s="28"/>
      <c r="D916" s="28"/>
      <c r="E916" s="30"/>
      <c r="F916" s="31"/>
    </row>
    <row r="917" spans="1:6" s="33" customFormat="1">
      <c r="A917" s="42">
        <v>5</v>
      </c>
      <c r="B917" s="9" t="s">
        <v>414</v>
      </c>
      <c r="C917" s="28" t="s">
        <v>463</v>
      </c>
      <c r="D917" s="28">
        <f>37+56</f>
        <v>93</v>
      </c>
      <c r="E917" s="30"/>
      <c r="F917" s="31">
        <f t="shared" si="31"/>
        <v>0</v>
      </c>
    </row>
    <row r="918" spans="1:6" s="33" customFormat="1">
      <c r="A918" s="42"/>
      <c r="B918" s="9"/>
      <c r="C918" s="28"/>
      <c r="D918" s="28"/>
      <c r="E918" s="30"/>
      <c r="F918" s="31"/>
    </row>
    <row r="919" spans="1:6" s="33" customFormat="1">
      <c r="A919" s="42">
        <v>6</v>
      </c>
      <c r="B919" s="9" t="s">
        <v>530</v>
      </c>
      <c r="C919" s="28" t="s">
        <v>463</v>
      </c>
      <c r="D919" s="28">
        <v>649</v>
      </c>
      <c r="E919" s="30"/>
      <c r="F919" s="31">
        <f t="shared" si="31"/>
        <v>0</v>
      </c>
    </row>
    <row r="920" spans="1:6" s="33" customFormat="1">
      <c r="A920" s="42"/>
      <c r="B920" s="9"/>
      <c r="C920" s="28"/>
      <c r="D920" s="28"/>
      <c r="E920" s="30"/>
      <c r="F920" s="31"/>
    </row>
    <row r="921" spans="1:6" s="33" customFormat="1">
      <c r="A921" s="42"/>
      <c r="B921" s="9" t="s">
        <v>415</v>
      </c>
      <c r="C921" s="28"/>
      <c r="D921" s="28"/>
      <c r="E921" s="30"/>
      <c r="F921" s="31"/>
    </row>
    <row r="922" spans="1:6" s="33" customFormat="1">
      <c r="A922" s="42"/>
      <c r="B922" s="9"/>
      <c r="C922" s="28"/>
      <c r="D922" s="28"/>
      <c r="E922" s="30"/>
      <c r="F922" s="31"/>
    </row>
    <row r="923" spans="1:6" s="242" customFormat="1" ht="29">
      <c r="A923" s="237"/>
      <c r="B923" s="238" t="s">
        <v>807</v>
      </c>
      <c r="C923" s="239"/>
      <c r="D923" s="239"/>
      <c r="E923" s="240"/>
      <c r="F923" s="241"/>
    </row>
    <row r="924" spans="1:6" s="33" customFormat="1">
      <c r="A924" s="42"/>
      <c r="B924" s="9"/>
      <c r="C924" s="28"/>
      <c r="D924" s="28"/>
      <c r="E924" s="30"/>
      <c r="F924" s="31"/>
    </row>
    <row r="925" spans="1:6" s="96" customFormat="1">
      <c r="A925" s="92"/>
      <c r="B925" s="26" t="s">
        <v>601</v>
      </c>
      <c r="C925" s="235"/>
      <c r="D925" s="227"/>
      <c r="E925" s="95"/>
      <c r="F925" s="103">
        <f>SUM(F888:F924)</f>
        <v>0</v>
      </c>
    </row>
    <row r="926" spans="1:6" s="96" customFormat="1">
      <c r="A926" s="97"/>
      <c r="B926" s="26" t="s">
        <v>602</v>
      </c>
      <c r="C926" s="235"/>
      <c r="D926" s="227"/>
      <c r="E926" s="95"/>
      <c r="F926" s="104">
        <f>F925</f>
        <v>0</v>
      </c>
    </row>
    <row r="927" spans="1:6" s="96" customFormat="1">
      <c r="A927" s="97"/>
      <c r="B927" s="26"/>
      <c r="C927" s="235"/>
      <c r="D927" s="227"/>
      <c r="E927" s="95"/>
      <c r="F927" s="105"/>
    </row>
    <row r="928" spans="1:6" s="33" customFormat="1">
      <c r="A928" s="42">
        <v>7</v>
      </c>
      <c r="B928" s="9" t="s">
        <v>416</v>
      </c>
      <c r="C928" s="28" t="s">
        <v>463</v>
      </c>
      <c r="D928" s="28">
        <v>71</v>
      </c>
      <c r="E928" s="30"/>
      <c r="F928" s="31">
        <f t="shared" ref="F928" si="32">D928*E928</f>
        <v>0</v>
      </c>
    </row>
    <row r="929" spans="1:6" s="33" customFormat="1">
      <c r="A929" s="42"/>
      <c r="B929" s="9"/>
      <c r="C929" s="28"/>
      <c r="D929" s="28"/>
      <c r="E929" s="30"/>
      <c r="F929" s="31"/>
    </row>
    <row r="930" spans="1:6" s="33" customFormat="1">
      <c r="A930" s="42"/>
      <c r="B930" s="9" t="s">
        <v>417</v>
      </c>
      <c r="C930" s="28"/>
      <c r="D930" s="28"/>
      <c r="E930" s="30"/>
      <c r="F930" s="31"/>
    </row>
    <row r="931" spans="1:6" s="33" customFormat="1">
      <c r="A931" s="42"/>
      <c r="B931" s="9"/>
      <c r="C931" s="28"/>
      <c r="D931" s="28"/>
      <c r="E931" s="30"/>
      <c r="F931" s="31"/>
    </row>
    <row r="932" spans="1:6" s="33" customFormat="1" ht="29">
      <c r="A932" s="42"/>
      <c r="B932" s="9" t="s">
        <v>764</v>
      </c>
      <c r="C932" s="28"/>
      <c r="D932" s="28"/>
      <c r="E932" s="30"/>
      <c r="F932" s="31"/>
    </row>
    <row r="933" spans="1:6" s="33" customFormat="1">
      <c r="A933" s="42"/>
      <c r="B933" s="9"/>
      <c r="C933" s="28"/>
      <c r="D933" s="28"/>
      <c r="E933" s="30"/>
      <c r="F933" s="31"/>
    </row>
    <row r="934" spans="1:6" s="33" customFormat="1">
      <c r="A934" s="42">
        <v>8</v>
      </c>
      <c r="B934" s="9" t="s">
        <v>418</v>
      </c>
      <c r="C934" s="28" t="s">
        <v>463</v>
      </c>
      <c r="D934" s="28">
        <v>6</v>
      </c>
      <c r="E934" s="30"/>
      <c r="F934" s="31">
        <f t="shared" ref="F934" si="33">D934*E934</f>
        <v>0</v>
      </c>
    </row>
    <row r="935" spans="1:6">
      <c r="B935" s="9"/>
      <c r="C935" s="28"/>
      <c r="E935" s="30"/>
    </row>
    <row r="936" spans="1:6">
      <c r="A936" s="35">
        <v>9</v>
      </c>
      <c r="B936" s="9" t="s">
        <v>835</v>
      </c>
      <c r="C936" s="28"/>
      <c r="E936" s="231"/>
      <c r="F936" s="31"/>
    </row>
    <row r="937" spans="1:6">
      <c r="A937" s="233"/>
      <c r="B937" s="258"/>
      <c r="C937" s="236"/>
      <c r="D937" s="234"/>
      <c r="E937" s="231"/>
      <c r="F937" s="31"/>
    </row>
    <row r="938" spans="1:6" ht="41" customHeight="1">
      <c r="A938" s="234">
        <v>10</v>
      </c>
      <c r="B938" s="222" t="s">
        <v>841</v>
      </c>
      <c r="C938" s="229" t="s">
        <v>5</v>
      </c>
      <c r="D938" s="234">
        <v>150</v>
      </c>
      <c r="E938" s="231"/>
      <c r="F938" s="31"/>
    </row>
    <row r="939" spans="1:6">
      <c r="A939" s="234"/>
      <c r="B939" s="221"/>
      <c r="C939" s="229"/>
      <c r="D939" s="234"/>
      <c r="E939" s="231"/>
      <c r="F939" s="31"/>
    </row>
    <row r="940" spans="1:6">
      <c r="A940" s="234">
        <v>11</v>
      </c>
      <c r="B940" s="267" t="s">
        <v>842</v>
      </c>
      <c r="C940" s="229" t="s">
        <v>831</v>
      </c>
      <c r="D940" s="234">
        <v>2</v>
      </c>
      <c r="E940" s="231"/>
      <c r="F940" s="31"/>
    </row>
    <row r="941" spans="1:6">
      <c r="A941" s="234"/>
      <c r="B941" s="267"/>
      <c r="C941" s="229"/>
      <c r="D941" s="234"/>
      <c r="E941" s="231"/>
      <c r="F941" s="31"/>
    </row>
    <row r="942" spans="1:6">
      <c r="A942" s="234">
        <v>12</v>
      </c>
      <c r="B942" s="267" t="s">
        <v>847</v>
      </c>
      <c r="C942" s="229" t="s">
        <v>831</v>
      </c>
      <c r="D942" s="234">
        <v>2</v>
      </c>
      <c r="E942" s="231"/>
      <c r="F942" s="31"/>
    </row>
    <row r="943" spans="1:6">
      <c r="A943" s="234"/>
      <c r="B943" s="267"/>
      <c r="C943" s="229"/>
      <c r="D943" s="234"/>
      <c r="E943" s="231"/>
      <c r="F943" s="31"/>
    </row>
    <row r="944" spans="1:6">
      <c r="A944" s="234"/>
      <c r="B944" s="221" t="s">
        <v>836</v>
      </c>
      <c r="C944" s="229"/>
      <c r="D944" s="234"/>
      <c r="E944" s="231"/>
      <c r="F944" s="31"/>
    </row>
    <row r="945" spans="1:6">
      <c r="A945" s="234"/>
      <c r="B945" s="221"/>
      <c r="C945" s="229"/>
      <c r="D945" s="234"/>
      <c r="E945" s="231"/>
      <c r="F945" s="31"/>
    </row>
    <row r="946" spans="1:6" ht="29">
      <c r="A946" s="234">
        <v>13</v>
      </c>
      <c r="B946" s="222" t="s">
        <v>832</v>
      </c>
      <c r="C946" s="28" t="s">
        <v>5</v>
      </c>
      <c r="D946" s="234">
        <v>150</v>
      </c>
      <c r="E946" s="231"/>
      <c r="F946" s="31"/>
    </row>
    <row r="947" spans="1:6">
      <c r="A947" s="234"/>
      <c r="B947" s="222"/>
      <c r="C947" s="229"/>
      <c r="D947" s="234"/>
      <c r="E947" s="231"/>
      <c r="F947" s="31"/>
    </row>
    <row r="948" spans="1:6" s="33" customFormat="1" ht="15" thickBot="1">
      <c r="A948" s="42"/>
      <c r="B948" s="9" t="s">
        <v>409</v>
      </c>
      <c r="C948" s="28"/>
      <c r="D948" s="28"/>
      <c r="E948" s="30"/>
      <c r="F948" s="34">
        <f>SUM(F926:F934)</f>
        <v>0</v>
      </c>
    </row>
    <row r="949" spans="1:6" ht="15" thickTop="1"/>
  </sheetData>
  <conditionalFormatting sqref="E92:F93 E160:F161 E380:F382 E635:F637 E676:F678 E728:F730 E795:F797 E925:F927">
    <cfRule type="cellIs" dxfId="10" priority="2" operator="equal">
      <formula>0</formula>
    </cfRule>
  </conditionalFormatting>
  <conditionalFormatting sqref="F32:F934 E39:F41 E254:F254 F948">
    <cfRule type="cellIs" dxfId="9" priority="13" operator="equal">
      <formula>0</formula>
    </cfRule>
  </conditionalFormatting>
  <pageMargins left="0.70866141732283472" right="0.70866141732283472" top="0.74803149606299213" bottom="0.74803149606299213" header="0.31496062992125984" footer="0.31496062992125984"/>
  <pageSetup paperSize="9" scale="48" orientation="portrait" r:id="rId1"/>
  <headerFooter>
    <oddFooter>&amp;LSECTION NO. 2: BUILDING WORKS&amp;C&amp;P</oddFooter>
  </headerFooter>
  <rowBreaks count="22" manualBreakCount="22">
    <brk id="39" max="16383" man="1"/>
    <brk id="92" max="16383" man="1"/>
    <brk id="108" max="16383" man="1"/>
    <brk id="160" max="16383" man="1"/>
    <brk id="172" max="16383" man="1"/>
    <brk id="217" max="16383" man="1"/>
    <brk id="266" max="16383" man="1"/>
    <brk id="295" max="16383" man="1"/>
    <brk id="331" max="16383" man="1"/>
    <brk id="380" max="16383" man="1"/>
    <brk id="397" max="16383" man="1"/>
    <brk id="454" max="16383" man="1"/>
    <brk id="515" max="16383" man="1"/>
    <brk id="551" max="16383" man="1"/>
    <brk id="591" max="16383" man="1"/>
    <brk id="635" max="16383" man="1"/>
    <brk id="676" max="16383" man="1"/>
    <brk id="728" max="16383" man="1"/>
    <brk id="795" max="16383" man="1"/>
    <brk id="848" max="16383" man="1"/>
    <brk id="868" max="16383" man="1"/>
    <brk id="9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74011-1EFC-4341-98F7-BA72B0134443}">
  <dimension ref="A1:C39"/>
  <sheetViews>
    <sheetView view="pageBreakPreview" topLeftCell="A8" zoomScaleNormal="100" zoomScaleSheetLayoutView="100" workbookViewId="0">
      <selection activeCell="E29" sqref="E29"/>
    </sheetView>
  </sheetViews>
  <sheetFormatPr defaultColWidth="9.08984375" defaultRowHeight="14.5"/>
  <cols>
    <col min="1" max="1" width="9.08984375" style="35"/>
    <col min="2" max="2" width="63.453125" style="20" customWidth="1"/>
    <col min="3" max="3" width="14.08984375" style="37" bestFit="1" customWidth="1"/>
    <col min="4" max="4" width="9.08984375" style="32"/>
    <col min="5" max="5" width="12.6328125" style="32" bestFit="1" customWidth="1"/>
    <col min="6" max="16384" width="9.08984375" style="32"/>
  </cols>
  <sheetData>
    <row r="1" spans="1:3" s="33" customFormat="1">
      <c r="A1" s="99"/>
      <c r="B1" s="100" t="s">
        <v>672</v>
      </c>
      <c r="C1" s="101"/>
    </row>
    <row r="2" spans="1:3" s="33" customFormat="1">
      <c r="A2" s="42"/>
      <c r="B2" s="26"/>
      <c r="C2" s="31"/>
    </row>
    <row r="3" spans="1:3" s="33" customFormat="1">
      <c r="A3" s="42">
        <v>1</v>
      </c>
      <c r="B3" s="9" t="s">
        <v>554</v>
      </c>
      <c r="C3" s="31">
        <f>'2 - BUILDING WKS'!F108</f>
        <v>0</v>
      </c>
    </row>
    <row r="4" spans="1:3" s="33" customFormat="1">
      <c r="A4" s="42"/>
      <c r="B4" s="9"/>
      <c r="C4" s="31"/>
    </row>
    <row r="5" spans="1:3" s="33" customFormat="1">
      <c r="A5" s="42">
        <v>2</v>
      </c>
      <c r="B5" s="9" t="s">
        <v>419</v>
      </c>
      <c r="C5" s="31">
        <f>'2 - BUILDING WKS'!F172</f>
        <v>0</v>
      </c>
    </row>
    <row r="6" spans="1:3" s="33" customFormat="1">
      <c r="A6" s="42"/>
      <c r="B6" s="9"/>
      <c r="C6" s="31"/>
    </row>
    <row r="7" spans="1:3" s="33" customFormat="1">
      <c r="A7" s="42">
        <v>3</v>
      </c>
      <c r="B7" s="9" t="s">
        <v>420</v>
      </c>
      <c r="C7" s="31">
        <f>'2 - BUILDING WKS'!F217</f>
        <v>0</v>
      </c>
    </row>
    <row r="8" spans="1:3" s="33" customFormat="1">
      <c r="A8" s="42"/>
      <c r="B8" s="9"/>
      <c r="C8" s="31"/>
    </row>
    <row r="9" spans="1:3" s="33" customFormat="1">
      <c r="A9" s="42">
        <v>4</v>
      </c>
      <c r="B9" s="9" t="s">
        <v>277</v>
      </c>
      <c r="C9" s="31">
        <f>'2 - BUILDING WKS'!F266</f>
        <v>0</v>
      </c>
    </row>
    <row r="10" spans="1:3" s="33" customFormat="1">
      <c r="A10" s="42"/>
      <c r="B10" s="9"/>
      <c r="C10" s="31"/>
    </row>
    <row r="11" spans="1:3" s="33" customFormat="1">
      <c r="A11" s="42">
        <v>5</v>
      </c>
      <c r="B11" s="9" t="s">
        <v>11</v>
      </c>
      <c r="C11" s="31">
        <f>'2 - BUILDING WKS'!F295</f>
        <v>0</v>
      </c>
    </row>
    <row r="12" spans="1:3" s="33" customFormat="1">
      <c r="A12" s="42"/>
      <c r="B12" s="9"/>
      <c r="C12" s="31"/>
    </row>
    <row r="13" spans="1:3" s="33" customFormat="1">
      <c r="A13" s="42">
        <v>6</v>
      </c>
      <c r="B13" s="9" t="s">
        <v>299</v>
      </c>
      <c r="C13" s="31">
        <f>'2 - BUILDING WKS'!F331</f>
        <v>0</v>
      </c>
    </row>
    <row r="14" spans="1:3" s="33" customFormat="1">
      <c r="A14" s="42"/>
      <c r="B14" s="9"/>
      <c r="C14" s="31"/>
    </row>
    <row r="15" spans="1:3" s="33" customFormat="1">
      <c r="A15" s="42">
        <v>7</v>
      </c>
      <c r="B15" s="9" t="s">
        <v>304</v>
      </c>
      <c r="C15" s="31">
        <f>'2 - BUILDING WKS'!F397</f>
        <v>0</v>
      </c>
    </row>
    <row r="16" spans="1:3" s="33" customFormat="1">
      <c r="A16" s="42"/>
      <c r="B16" s="9"/>
      <c r="C16" s="31"/>
    </row>
    <row r="17" spans="1:3" s="33" customFormat="1">
      <c r="A17" s="42">
        <v>8</v>
      </c>
      <c r="B17" s="9" t="s">
        <v>421</v>
      </c>
      <c r="C17" s="31">
        <f>'2 - BUILDING WKS'!F454</f>
        <v>0</v>
      </c>
    </row>
    <row r="18" spans="1:3" s="33" customFormat="1">
      <c r="A18" s="42"/>
      <c r="B18" s="9"/>
      <c r="C18" s="31"/>
    </row>
    <row r="19" spans="1:3" s="33" customFormat="1">
      <c r="A19" s="42">
        <v>9</v>
      </c>
      <c r="B19" s="9" t="s">
        <v>327</v>
      </c>
      <c r="C19" s="31">
        <f>'2 - BUILDING WKS'!F515</f>
        <v>0</v>
      </c>
    </row>
    <row r="20" spans="1:3" s="33" customFormat="1">
      <c r="A20" s="42"/>
      <c r="B20" s="9"/>
      <c r="C20" s="31"/>
    </row>
    <row r="21" spans="1:3" s="33" customFormat="1">
      <c r="A21" s="42">
        <v>10</v>
      </c>
      <c r="B21" s="9" t="s">
        <v>422</v>
      </c>
      <c r="C21" s="31">
        <f>'2 - BUILDING WKS'!F551</f>
        <v>0</v>
      </c>
    </row>
    <row r="22" spans="1:3" s="33" customFormat="1">
      <c r="A22" s="42"/>
      <c r="B22" s="9"/>
      <c r="C22" s="31"/>
    </row>
    <row r="23" spans="1:3" s="33" customFormat="1">
      <c r="A23" s="42">
        <v>11</v>
      </c>
      <c r="B23" s="9" t="s">
        <v>423</v>
      </c>
      <c r="C23" s="31">
        <f>'2 - BUILDING WKS'!F591</f>
        <v>0</v>
      </c>
    </row>
    <row r="24" spans="1:3" s="33" customFormat="1">
      <c r="A24" s="42"/>
      <c r="B24" s="9"/>
      <c r="C24" s="31"/>
    </row>
    <row r="25" spans="1:3" s="33" customFormat="1">
      <c r="A25" s="42">
        <v>12</v>
      </c>
      <c r="B25" s="9" t="s">
        <v>424</v>
      </c>
      <c r="C25" s="31">
        <f>'2 - BUILDING WKS'!F848</f>
        <v>0</v>
      </c>
    </row>
    <row r="26" spans="1:3" s="33" customFormat="1">
      <c r="A26" s="42"/>
      <c r="B26" s="9"/>
      <c r="C26" s="31"/>
    </row>
    <row r="27" spans="1:3" s="33" customFormat="1">
      <c r="A27" s="42">
        <v>13</v>
      </c>
      <c r="B27" s="9" t="s">
        <v>425</v>
      </c>
      <c r="C27" s="31">
        <f>'2 - BUILDING WKS'!F868</f>
        <v>0</v>
      </c>
    </row>
    <row r="28" spans="1:3" s="33" customFormat="1">
      <c r="A28" s="42"/>
      <c r="B28" s="9"/>
      <c r="C28" s="31"/>
    </row>
    <row r="29" spans="1:3" s="33" customFormat="1">
      <c r="A29" s="42">
        <v>14</v>
      </c>
      <c r="B29" s="9" t="s">
        <v>410</v>
      </c>
      <c r="C29" s="31">
        <f>'2 - BUILDING WKS'!F948</f>
        <v>0</v>
      </c>
    </row>
    <row r="30" spans="1:3" s="33" customFormat="1">
      <c r="A30" s="42"/>
      <c r="B30" s="9"/>
      <c r="C30" s="31"/>
    </row>
    <row r="31" spans="1:3" s="33" customFormat="1">
      <c r="A31" s="42"/>
      <c r="B31" s="9"/>
      <c r="C31" s="31"/>
    </row>
    <row r="32" spans="1:3" s="33" customFormat="1">
      <c r="A32" s="42"/>
      <c r="B32" s="9"/>
      <c r="C32" s="31"/>
    </row>
    <row r="33" spans="1:3" s="33" customFormat="1">
      <c r="A33" s="42"/>
      <c r="B33" s="9"/>
      <c r="C33" s="31"/>
    </row>
    <row r="34" spans="1:3" s="33" customFormat="1">
      <c r="A34" s="42"/>
      <c r="B34" s="9"/>
      <c r="C34" s="31"/>
    </row>
    <row r="35" spans="1:3" s="33" customFormat="1">
      <c r="A35" s="42"/>
      <c r="B35" s="9"/>
      <c r="C35" s="31"/>
    </row>
    <row r="36" spans="1:3" s="33" customFormat="1">
      <c r="A36" s="42"/>
      <c r="B36" s="9"/>
      <c r="C36" s="31"/>
    </row>
    <row r="37" spans="1:3" s="33" customFormat="1">
      <c r="A37" s="42"/>
      <c r="B37" s="9"/>
      <c r="C37" s="31"/>
    </row>
    <row r="38" spans="1:3" s="157" customFormat="1" ht="24" customHeight="1" thickBot="1">
      <c r="A38" s="155"/>
      <c r="B38" s="156" t="s">
        <v>426</v>
      </c>
      <c r="C38" s="153">
        <f>SUM(C3:C29)</f>
        <v>0</v>
      </c>
    </row>
    <row r="39" spans="1:3" ht="15" thickTop="1"/>
  </sheetData>
  <conditionalFormatting sqref="C3:C40">
    <cfRule type="cellIs" dxfId="8" priority="1" operator="equal">
      <formula>0</formula>
    </cfRule>
  </conditionalFormatting>
  <pageMargins left="0.70866141732283472" right="0.70866141732283472" top="0.74803149606299213" bottom="0.74803149606299213" header="0.31496062992125984" footer="0.31496062992125984"/>
  <pageSetup scale="97" orientation="portrait" r:id="rId1"/>
  <headerFooter>
    <oddFooter>&amp;LSECTION NO. 2: BUILDING WORKS&amp;C&amp;P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32D9-F379-46CE-A48F-8009E7926E94}">
  <dimension ref="A1:F91"/>
  <sheetViews>
    <sheetView view="pageBreakPreview" topLeftCell="A60" zoomScale="115" zoomScaleNormal="100" zoomScaleSheetLayoutView="100" zoomScalePageLayoutView="90" workbookViewId="0">
      <selection activeCell="B65" sqref="B65:B66"/>
    </sheetView>
  </sheetViews>
  <sheetFormatPr defaultColWidth="9.08984375" defaultRowHeight="14.5"/>
  <cols>
    <col min="1" max="1" width="9.08984375" style="35"/>
    <col min="2" max="2" width="55.08984375" style="20" customWidth="1"/>
    <col min="3" max="3" width="4.81640625" style="36" bestFit="1" customWidth="1"/>
    <col min="4" max="4" width="17.08984375" style="36" bestFit="1" customWidth="1"/>
    <col min="5" max="5" width="11.6328125" style="33" customWidth="1"/>
    <col min="6" max="6" width="14.08984375" style="37" bestFit="1" customWidth="1"/>
    <col min="7" max="7" width="12.453125" style="32" customWidth="1"/>
    <col min="8" max="8" width="12.6328125" style="32" bestFit="1" customWidth="1"/>
    <col min="9" max="16384" width="9.08984375" style="32"/>
  </cols>
  <sheetData>
    <row r="1" spans="1:6" s="25" customFormat="1" ht="29">
      <c r="A1" s="29" t="s">
        <v>0</v>
      </c>
      <c r="B1" s="4" t="s">
        <v>1</v>
      </c>
      <c r="C1" s="6" t="s">
        <v>2</v>
      </c>
      <c r="D1" s="177" t="s">
        <v>596</v>
      </c>
      <c r="E1" s="24" t="s">
        <v>3</v>
      </c>
      <c r="F1" s="160" t="s">
        <v>595</v>
      </c>
    </row>
    <row r="2" spans="1:6" s="25" customFormat="1">
      <c r="A2" s="42"/>
      <c r="B2" s="100"/>
      <c r="C2" s="28"/>
      <c r="D2" s="28"/>
      <c r="E2" s="30"/>
      <c r="F2" s="31"/>
    </row>
    <row r="3" spans="1:6" s="25" customFormat="1">
      <c r="A3" s="42"/>
      <c r="B3" s="26" t="s">
        <v>684</v>
      </c>
      <c r="C3" s="28"/>
      <c r="D3" s="28"/>
      <c r="E3" s="30"/>
      <c r="F3" s="31"/>
    </row>
    <row r="4" spans="1:6" s="25" customFormat="1">
      <c r="A4" s="42"/>
      <c r="B4" s="9"/>
      <c r="C4" s="28"/>
      <c r="D4" s="28"/>
      <c r="E4" s="30"/>
      <c r="F4" s="31"/>
    </row>
    <row r="5" spans="1:6">
      <c r="A5" s="42"/>
      <c r="B5" s="9" t="s">
        <v>12</v>
      </c>
      <c r="C5" s="28"/>
      <c r="D5" s="28"/>
      <c r="E5" s="30"/>
      <c r="F5" s="31"/>
    </row>
    <row r="6" spans="1:6">
      <c r="A6" s="42"/>
      <c r="B6" s="9"/>
      <c r="C6" s="28"/>
      <c r="D6" s="28"/>
      <c r="E6" s="30"/>
      <c r="F6" s="31"/>
    </row>
    <row r="7" spans="1:6">
      <c r="A7" s="42"/>
      <c r="B7" s="26" t="s">
        <v>685</v>
      </c>
      <c r="C7" s="28"/>
      <c r="D7" s="28"/>
      <c r="E7" s="30"/>
      <c r="F7" s="31"/>
    </row>
    <row r="8" spans="1:6">
      <c r="A8" s="42"/>
      <c r="B8" s="9"/>
      <c r="C8" s="28"/>
      <c r="D8" s="28"/>
      <c r="E8" s="30"/>
      <c r="F8" s="31"/>
    </row>
    <row r="9" spans="1:6">
      <c r="A9" s="42"/>
      <c r="B9" s="44" t="s">
        <v>710</v>
      </c>
      <c r="C9" s="28"/>
      <c r="D9" s="28"/>
      <c r="E9" s="30"/>
      <c r="F9" s="31"/>
    </row>
    <row r="10" spans="1:6">
      <c r="A10" s="42"/>
      <c r="B10" s="44" t="s">
        <v>711</v>
      </c>
      <c r="C10" s="28"/>
      <c r="D10" s="28"/>
      <c r="E10" s="30"/>
      <c r="F10" s="31"/>
    </row>
    <row r="11" spans="1:6" s="33" customFormat="1">
      <c r="A11" s="42"/>
      <c r="B11" s="44" t="s">
        <v>686</v>
      </c>
      <c r="C11" s="28"/>
      <c r="D11" s="28"/>
      <c r="E11" s="30"/>
      <c r="F11" s="31"/>
    </row>
    <row r="12" spans="1:6" s="33" customFormat="1">
      <c r="A12" s="42"/>
      <c r="B12" s="9"/>
      <c r="C12" s="28"/>
      <c r="D12" s="28"/>
      <c r="E12" s="30"/>
      <c r="F12" s="31"/>
    </row>
    <row r="13" spans="1:6" s="33" customFormat="1">
      <c r="A13" s="42">
        <v>1</v>
      </c>
      <c r="B13" s="9" t="s">
        <v>687</v>
      </c>
      <c r="C13" s="28" t="s">
        <v>717</v>
      </c>
      <c r="D13" s="28">
        <v>1</v>
      </c>
      <c r="E13" s="30"/>
      <c r="F13" s="31">
        <f>D13*E13</f>
        <v>0</v>
      </c>
    </row>
    <row r="14" spans="1:6" s="33" customFormat="1">
      <c r="A14" s="42">
        <v>2</v>
      </c>
      <c r="B14" s="9" t="s">
        <v>688</v>
      </c>
      <c r="C14" s="28" t="s">
        <v>717</v>
      </c>
      <c r="D14" s="28">
        <v>3</v>
      </c>
      <c r="E14" s="30"/>
      <c r="F14" s="31">
        <f t="shared" ref="F14:F35" si="0">D14*E14</f>
        <v>0</v>
      </c>
    </row>
    <row r="15" spans="1:6" s="33" customFormat="1">
      <c r="A15" s="42">
        <v>3</v>
      </c>
      <c r="B15" s="9" t="s">
        <v>689</v>
      </c>
      <c r="C15" s="28" t="s">
        <v>717</v>
      </c>
      <c r="D15" s="28">
        <v>15</v>
      </c>
      <c r="E15" s="30"/>
      <c r="F15" s="31">
        <f t="shared" si="0"/>
        <v>0</v>
      </c>
    </row>
    <row r="16" spans="1:6" s="33" customFormat="1">
      <c r="A16" s="42">
        <v>4</v>
      </c>
      <c r="B16" s="9" t="s">
        <v>690</v>
      </c>
      <c r="C16" s="28" t="s">
        <v>717</v>
      </c>
      <c r="D16" s="28">
        <v>11</v>
      </c>
      <c r="E16" s="30"/>
      <c r="F16" s="31">
        <f t="shared" si="0"/>
        <v>0</v>
      </c>
    </row>
    <row r="17" spans="1:6" s="33" customFormat="1">
      <c r="A17" s="42">
        <v>5</v>
      </c>
      <c r="B17" s="9" t="s">
        <v>691</v>
      </c>
      <c r="C17" s="28" t="s">
        <v>717</v>
      </c>
      <c r="D17" s="28">
        <v>6</v>
      </c>
      <c r="E17" s="30"/>
      <c r="F17" s="31">
        <f t="shared" si="0"/>
        <v>0</v>
      </c>
    </row>
    <row r="18" spans="1:6" s="33" customFormat="1">
      <c r="A18" s="42">
        <v>6</v>
      </c>
      <c r="B18" s="9" t="s">
        <v>692</v>
      </c>
      <c r="C18" s="28" t="s">
        <v>717</v>
      </c>
      <c r="D18" s="28">
        <v>23</v>
      </c>
      <c r="E18" s="30"/>
      <c r="F18" s="31">
        <f t="shared" si="0"/>
        <v>0</v>
      </c>
    </row>
    <row r="19" spans="1:6" s="33" customFormat="1">
      <c r="A19" s="42">
        <v>7</v>
      </c>
      <c r="B19" s="9" t="s">
        <v>693</v>
      </c>
      <c r="C19" s="28" t="s">
        <v>717</v>
      </c>
      <c r="D19" s="28">
        <v>1</v>
      </c>
      <c r="E19" s="30"/>
      <c r="F19" s="31">
        <f t="shared" si="0"/>
        <v>0</v>
      </c>
    </row>
    <row r="20" spans="1:6" s="33" customFormat="1">
      <c r="A20" s="42">
        <v>8</v>
      </c>
      <c r="B20" s="9" t="s">
        <v>694</v>
      </c>
      <c r="C20" s="28" t="s">
        <v>717</v>
      </c>
      <c r="D20" s="28">
        <v>25</v>
      </c>
      <c r="E20" s="30"/>
      <c r="F20" s="31">
        <f t="shared" si="0"/>
        <v>0</v>
      </c>
    </row>
    <row r="21" spans="1:6" s="33" customFormat="1">
      <c r="A21" s="42">
        <v>9</v>
      </c>
      <c r="B21" s="9" t="s">
        <v>695</v>
      </c>
      <c r="C21" s="28" t="s">
        <v>717</v>
      </c>
      <c r="D21" s="28">
        <v>40</v>
      </c>
      <c r="E21" s="30"/>
      <c r="F21" s="31">
        <f t="shared" si="0"/>
        <v>0</v>
      </c>
    </row>
    <row r="22" spans="1:6" s="33" customFormat="1">
      <c r="A22" s="42">
        <v>10</v>
      </c>
      <c r="B22" s="9" t="s">
        <v>696</v>
      </c>
      <c r="C22" s="28" t="s">
        <v>717</v>
      </c>
      <c r="D22" s="28">
        <v>4</v>
      </c>
      <c r="E22" s="30"/>
      <c r="F22" s="31">
        <f t="shared" si="0"/>
        <v>0</v>
      </c>
    </row>
    <row r="23" spans="1:6" s="33" customFormat="1">
      <c r="A23" s="42">
        <v>11</v>
      </c>
      <c r="B23" s="9" t="s">
        <v>697</v>
      </c>
      <c r="C23" s="28" t="s">
        <v>717</v>
      </c>
      <c r="D23" s="28">
        <v>19</v>
      </c>
      <c r="E23" s="30"/>
      <c r="F23" s="31">
        <f t="shared" si="0"/>
        <v>0</v>
      </c>
    </row>
    <row r="24" spans="1:6" s="33" customFormat="1">
      <c r="A24" s="42">
        <v>12</v>
      </c>
      <c r="B24" s="9" t="s">
        <v>698</v>
      </c>
      <c r="C24" s="28" t="s">
        <v>717</v>
      </c>
      <c r="D24" s="28">
        <v>2</v>
      </c>
      <c r="E24" s="30"/>
      <c r="F24" s="31">
        <f t="shared" si="0"/>
        <v>0</v>
      </c>
    </row>
    <row r="25" spans="1:6" s="33" customFormat="1">
      <c r="A25" s="42">
        <v>13</v>
      </c>
      <c r="B25" s="9" t="s">
        <v>699</v>
      </c>
      <c r="C25" s="28" t="s">
        <v>717</v>
      </c>
      <c r="D25" s="28">
        <v>7</v>
      </c>
      <c r="E25" s="30"/>
      <c r="F25" s="31">
        <f t="shared" si="0"/>
        <v>0</v>
      </c>
    </row>
    <row r="26" spans="1:6" s="33" customFormat="1">
      <c r="A26" s="42">
        <v>14</v>
      </c>
      <c r="B26" s="9" t="s">
        <v>700</v>
      </c>
      <c r="C26" s="28" t="s">
        <v>717</v>
      </c>
      <c r="D26" s="28">
        <v>49</v>
      </c>
      <c r="E26" s="30"/>
      <c r="F26" s="31">
        <f t="shared" si="0"/>
        <v>0</v>
      </c>
    </row>
    <row r="27" spans="1:6" s="33" customFormat="1">
      <c r="A27" s="42">
        <v>15</v>
      </c>
      <c r="B27" s="9" t="s">
        <v>701</v>
      </c>
      <c r="C27" s="28" t="s">
        <v>717</v>
      </c>
      <c r="D27" s="28">
        <v>15</v>
      </c>
      <c r="E27" s="30"/>
      <c r="F27" s="31">
        <f t="shared" si="0"/>
        <v>0</v>
      </c>
    </row>
    <row r="28" spans="1:6" s="33" customFormat="1">
      <c r="A28" s="42">
        <v>16</v>
      </c>
      <c r="B28" s="9" t="s">
        <v>702</v>
      </c>
      <c r="C28" s="28" t="s">
        <v>5</v>
      </c>
      <c r="D28" s="28">
        <v>120</v>
      </c>
      <c r="E28" s="30"/>
      <c r="F28" s="31">
        <f t="shared" si="0"/>
        <v>0</v>
      </c>
    </row>
    <row r="29" spans="1:6" s="33" customFormat="1">
      <c r="A29" s="42">
        <v>17</v>
      </c>
      <c r="B29" s="9" t="s">
        <v>703</v>
      </c>
      <c r="C29" s="28" t="s">
        <v>5</v>
      </c>
      <c r="D29" s="28">
        <v>40</v>
      </c>
      <c r="E29" s="30"/>
      <c r="F29" s="31">
        <f t="shared" si="0"/>
        <v>0</v>
      </c>
    </row>
    <row r="30" spans="1:6" s="33" customFormat="1">
      <c r="A30" s="42">
        <v>18</v>
      </c>
      <c r="B30" s="9" t="s">
        <v>704</v>
      </c>
      <c r="C30" s="28" t="s">
        <v>5</v>
      </c>
      <c r="D30" s="28">
        <v>25</v>
      </c>
      <c r="E30" s="30"/>
      <c r="F30" s="31">
        <f t="shared" si="0"/>
        <v>0</v>
      </c>
    </row>
    <row r="31" spans="1:6" s="33" customFormat="1">
      <c r="A31" s="42">
        <v>19</v>
      </c>
      <c r="B31" s="9" t="s">
        <v>705</v>
      </c>
      <c r="C31" s="28" t="s">
        <v>5</v>
      </c>
      <c r="D31" s="28">
        <v>400</v>
      </c>
      <c r="E31" s="30"/>
      <c r="F31" s="31">
        <f t="shared" si="0"/>
        <v>0</v>
      </c>
    </row>
    <row r="32" spans="1:6" s="33" customFormat="1">
      <c r="A32" s="42">
        <v>20</v>
      </c>
      <c r="B32" s="9" t="s">
        <v>706</v>
      </c>
      <c r="C32" s="28" t="s">
        <v>5</v>
      </c>
      <c r="D32" s="28">
        <v>500</v>
      </c>
      <c r="E32" s="30"/>
      <c r="F32" s="31">
        <f t="shared" si="0"/>
        <v>0</v>
      </c>
    </row>
    <row r="33" spans="1:6" s="33" customFormat="1">
      <c r="A33" s="42">
        <v>21</v>
      </c>
      <c r="B33" s="9" t="s">
        <v>707</v>
      </c>
      <c r="C33" s="28" t="s">
        <v>717</v>
      </c>
      <c r="D33" s="28">
        <v>2</v>
      </c>
      <c r="E33" s="30"/>
      <c r="F33" s="31">
        <f t="shared" si="0"/>
        <v>0</v>
      </c>
    </row>
    <row r="34" spans="1:6" s="33" customFormat="1">
      <c r="A34" s="42">
        <v>22</v>
      </c>
      <c r="B34" s="9" t="s">
        <v>708</v>
      </c>
      <c r="C34" s="28" t="s">
        <v>717</v>
      </c>
      <c r="D34" s="28">
        <v>1</v>
      </c>
      <c r="E34" s="30"/>
      <c r="F34" s="31">
        <f t="shared" si="0"/>
        <v>0</v>
      </c>
    </row>
    <row r="35" spans="1:6" s="33" customFormat="1">
      <c r="A35" s="42">
        <v>23</v>
      </c>
      <c r="B35" s="9" t="s">
        <v>709</v>
      </c>
      <c r="C35" s="28" t="s">
        <v>717</v>
      </c>
      <c r="D35" s="28">
        <v>2</v>
      </c>
      <c r="E35" s="30"/>
      <c r="F35" s="31">
        <f t="shared" si="0"/>
        <v>0</v>
      </c>
    </row>
    <row r="36" spans="1:6" s="33" customFormat="1">
      <c r="A36" s="42"/>
      <c r="B36" s="9"/>
      <c r="C36" s="28"/>
      <c r="D36" s="28"/>
      <c r="E36" s="30"/>
      <c r="F36" s="31"/>
    </row>
    <row r="37" spans="1:6" s="96" customFormat="1">
      <c r="A37" s="92"/>
      <c r="B37" s="26" t="s">
        <v>759</v>
      </c>
      <c r="C37" s="93"/>
      <c r="D37" s="227"/>
      <c r="E37" s="95"/>
      <c r="F37" s="103">
        <f>SUM(F13:F35)</f>
        <v>0</v>
      </c>
    </row>
    <row r="38" spans="1:6" s="96" customFormat="1">
      <c r="A38" s="97"/>
      <c r="B38" s="26"/>
      <c r="C38" s="93"/>
      <c r="D38" s="227"/>
      <c r="E38" s="95"/>
      <c r="F38" s="105"/>
    </row>
    <row r="39" spans="1:6" s="33" customFormat="1">
      <c r="A39" s="42"/>
      <c r="B39" s="9" t="s">
        <v>719</v>
      </c>
      <c r="C39" s="28"/>
      <c r="D39" s="28"/>
      <c r="E39" s="30"/>
      <c r="F39" s="31">
        <f>F37*0.35</f>
        <v>0</v>
      </c>
    </row>
    <row r="40" spans="1:6" s="33" customFormat="1">
      <c r="A40" s="42"/>
      <c r="B40" s="9"/>
      <c r="C40" s="28"/>
      <c r="D40" s="28"/>
      <c r="E40" s="30"/>
      <c r="F40" s="31"/>
    </row>
    <row r="41" spans="1:6" s="33" customFormat="1">
      <c r="A41" s="42"/>
      <c r="B41" s="9"/>
      <c r="C41" s="28"/>
      <c r="D41" s="28"/>
      <c r="E41" s="30"/>
      <c r="F41" s="31"/>
    </row>
    <row r="42" spans="1:6" s="33" customFormat="1">
      <c r="A42" s="42"/>
      <c r="B42" s="9"/>
      <c r="C42" s="28"/>
      <c r="D42" s="28"/>
      <c r="E42" s="30"/>
      <c r="F42" s="31"/>
    </row>
    <row r="43" spans="1:6" s="33" customFormat="1">
      <c r="A43" s="42"/>
      <c r="B43" s="9"/>
      <c r="C43" s="28"/>
      <c r="D43" s="28"/>
      <c r="E43" s="30"/>
      <c r="F43" s="31"/>
    </row>
    <row r="44" spans="1:6" s="115" customFormat="1" ht="15" thickBot="1">
      <c r="A44" s="112"/>
      <c r="B44" s="26" t="s">
        <v>264</v>
      </c>
      <c r="C44" s="113"/>
      <c r="D44" s="28"/>
      <c r="E44" s="114"/>
      <c r="F44" s="34">
        <f>SUM(F37:F39)</f>
        <v>0</v>
      </c>
    </row>
    <row r="45" spans="1:6" s="33" customFormat="1" ht="15" thickTop="1">
      <c r="A45" s="43"/>
      <c r="B45" s="16"/>
      <c r="C45" s="116"/>
      <c r="D45" s="116"/>
      <c r="E45" s="117"/>
      <c r="F45" s="118"/>
    </row>
    <row r="46" spans="1:6">
      <c r="A46" s="42"/>
      <c r="B46" s="9" t="s">
        <v>265</v>
      </c>
      <c r="C46" s="28"/>
      <c r="D46" s="28"/>
      <c r="E46" s="30"/>
      <c r="F46" s="31"/>
    </row>
    <row r="47" spans="1:6">
      <c r="A47" s="42"/>
      <c r="B47" s="9"/>
      <c r="C47" s="28"/>
      <c r="D47" s="28"/>
      <c r="E47" s="30"/>
      <c r="F47" s="31"/>
    </row>
    <row r="48" spans="1:6" s="33" customFormat="1">
      <c r="A48" s="42"/>
      <c r="B48" s="44" t="s">
        <v>712</v>
      </c>
      <c r="C48" s="28"/>
      <c r="D48" s="28"/>
      <c r="E48" s="30"/>
      <c r="F48" s="31"/>
    </row>
    <row r="49" spans="1:6" s="33" customFormat="1">
      <c r="A49" s="42"/>
      <c r="B49" s="44" t="s">
        <v>686</v>
      </c>
      <c r="C49" s="28"/>
      <c r="D49" s="28"/>
      <c r="E49" s="30"/>
      <c r="F49" s="31"/>
    </row>
    <row r="50" spans="1:6" s="33" customFormat="1">
      <c r="A50" s="42">
        <v>1</v>
      </c>
      <c r="B50" s="9" t="s">
        <v>689</v>
      </c>
      <c r="C50" s="28" t="s">
        <v>717</v>
      </c>
      <c r="D50" s="28">
        <v>5</v>
      </c>
      <c r="E50" s="30"/>
      <c r="F50" s="31"/>
    </row>
    <row r="51" spans="1:6" s="33" customFormat="1">
      <c r="A51" s="42">
        <v>2</v>
      </c>
      <c r="B51" s="9" t="s">
        <v>692</v>
      </c>
      <c r="C51" s="28" t="s">
        <v>717</v>
      </c>
      <c r="D51" s="28">
        <v>3</v>
      </c>
      <c r="E51" s="30"/>
      <c r="F51" s="31"/>
    </row>
    <row r="52" spans="1:6" s="33" customFormat="1">
      <c r="A52" s="42">
        <v>3</v>
      </c>
      <c r="B52" s="9" t="s">
        <v>713</v>
      </c>
      <c r="C52" s="28" t="s">
        <v>717</v>
      </c>
      <c r="D52" s="28">
        <v>3</v>
      </c>
      <c r="E52" s="30"/>
      <c r="F52" s="31"/>
    </row>
    <row r="53" spans="1:6" s="33" customFormat="1">
      <c r="A53" s="42">
        <v>4</v>
      </c>
      <c r="B53" s="9" t="s">
        <v>707</v>
      </c>
      <c r="C53" s="28" t="s">
        <v>717</v>
      </c>
      <c r="D53" s="28">
        <v>2</v>
      </c>
      <c r="E53" s="30"/>
      <c r="F53" s="31"/>
    </row>
    <row r="54" spans="1:6" s="33" customFormat="1">
      <c r="A54" s="42">
        <v>5</v>
      </c>
      <c r="B54" s="9" t="s">
        <v>714</v>
      </c>
      <c r="C54" s="28" t="s">
        <v>717</v>
      </c>
      <c r="D54" s="28">
        <v>3</v>
      </c>
      <c r="E54" s="30"/>
      <c r="F54" s="31"/>
    </row>
    <row r="55" spans="1:6" s="33" customFormat="1">
      <c r="A55" s="42">
        <v>6</v>
      </c>
      <c r="B55" s="9" t="s">
        <v>715</v>
      </c>
      <c r="C55" s="28" t="s">
        <v>717</v>
      </c>
      <c r="D55" s="28">
        <v>10</v>
      </c>
      <c r="E55" s="30"/>
      <c r="F55" s="31"/>
    </row>
    <row r="56" spans="1:6" s="33" customFormat="1">
      <c r="A56" s="42">
        <v>7</v>
      </c>
      <c r="B56" s="9" t="s">
        <v>699</v>
      </c>
      <c r="C56" s="28" t="s">
        <v>717</v>
      </c>
      <c r="D56" s="28">
        <v>24</v>
      </c>
      <c r="E56" s="30"/>
      <c r="F56" s="31"/>
    </row>
    <row r="57" spans="1:6" s="33" customFormat="1">
      <c r="A57" s="42">
        <v>8</v>
      </c>
      <c r="B57" s="9" t="s">
        <v>703</v>
      </c>
      <c r="C57" s="28" t="s">
        <v>5</v>
      </c>
      <c r="D57" s="28">
        <v>100</v>
      </c>
      <c r="E57" s="30"/>
      <c r="F57" s="31"/>
    </row>
    <row r="58" spans="1:6" s="33" customFormat="1">
      <c r="A58" s="42">
        <v>9</v>
      </c>
      <c r="B58" s="9" t="s">
        <v>704</v>
      </c>
      <c r="C58" s="28" t="s">
        <v>5</v>
      </c>
      <c r="D58" s="28">
        <v>50</v>
      </c>
      <c r="E58" s="30"/>
      <c r="F58" s="31"/>
    </row>
    <row r="59" spans="1:6" s="33" customFormat="1">
      <c r="A59" s="42">
        <v>10</v>
      </c>
      <c r="B59" s="9" t="s">
        <v>689</v>
      </c>
      <c r="C59" s="28" t="s">
        <v>717</v>
      </c>
      <c r="D59" s="28">
        <v>10</v>
      </c>
      <c r="E59" s="30"/>
      <c r="F59" s="31"/>
    </row>
    <row r="60" spans="1:6" s="33" customFormat="1">
      <c r="A60" s="42">
        <v>11</v>
      </c>
      <c r="B60" s="9" t="s">
        <v>694</v>
      </c>
      <c r="C60" s="28" t="s">
        <v>717</v>
      </c>
      <c r="D60" s="28">
        <v>25</v>
      </c>
      <c r="E60" s="30"/>
      <c r="F60" s="31"/>
    </row>
    <row r="61" spans="1:6" s="33" customFormat="1">
      <c r="A61" s="42">
        <v>12</v>
      </c>
      <c r="B61" s="9" t="s">
        <v>716</v>
      </c>
      <c r="C61" s="28" t="s">
        <v>718</v>
      </c>
      <c r="D61" s="28">
        <v>10</v>
      </c>
      <c r="E61" s="30"/>
      <c r="F61" s="31"/>
    </row>
    <row r="62" spans="1:6" s="33" customFormat="1">
      <c r="A62" s="42"/>
      <c r="B62" s="9"/>
      <c r="C62" s="218"/>
      <c r="D62" s="28"/>
      <c r="E62" s="219"/>
      <c r="F62" s="31"/>
    </row>
    <row r="63" spans="1:6" s="23" customFormat="1">
      <c r="A63" s="13"/>
      <c r="B63" s="44" t="s">
        <v>833</v>
      </c>
      <c r="C63" s="8"/>
      <c r="D63" s="228"/>
      <c r="E63" s="223"/>
    </row>
    <row r="64" spans="1:6" s="23" customFormat="1">
      <c r="A64" s="13"/>
      <c r="B64" s="225"/>
      <c r="C64" s="8"/>
      <c r="D64" s="228"/>
      <c r="E64" s="223"/>
    </row>
    <row r="65" spans="1:6" s="23" customFormat="1" ht="72.5">
      <c r="A65" s="13">
        <v>13</v>
      </c>
      <c r="B65" s="268" t="s">
        <v>838</v>
      </c>
      <c r="C65" s="8" t="s">
        <v>10</v>
      </c>
      <c r="D65" s="228">
        <v>2</v>
      </c>
      <c r="E65" s="223"/>
    </row>
    <row r="66" spans="1:6" s="23" customFormat="1" ht="72.5">
      <c r="A66" s="226"/>
      <c r="B66" s="269" t="s">
        <v>849</v>
      </c>
      <c r="C66" s="8" t="s">
        <v>10</v>
      </c>
      <c r="D66" s="228">
        <v>1</v>
      </c>
      <c r="E66" s="224"/>
      <c r="F66" s="11"/>
    </row>
    <row r="67" spans="1:6" s="23" customFormat="1">
      <c r="A67" s="226"/>
      <c r="B67" s="255" t="s">
        <v>837</v>
      </c>
      <c r="C67" s="8"/>
      <c r="D67" s="228"/>
      <c r="E67" s="224"/>
      <c r="F67" s="11"/>
    </row>
    <row r="68" spans="1:6" s="23" customFormat="1">
      <c r="A68" s="226"/>
      <c r="B68" s="222"/>
      <c r="C68" s="8"/>
      <c r="D68" s="228"/>
      <c r="E68" s="224"/>
      <c r="F68" s="11"/>
    </row>
    <row r="69" spans="1:6" ht="29">
      <c r="A69" s="217">
        <v>14</v>
      </c>
      <c r="B69" s="257" t="s">
        <v>848</v>
      </c>
      <c r="C69" s="259" t="s">
        <v>834</v>
      </c>
      <c r="D69" s="260">
        <v>8</v>
      </c>
      <c r="F69" s="31"/>
    </row>
    <row r="70" spans="1:6" ht="29">
      <c r="A70" s="217"/>
      <c r="B70" s="257" t="s">
        <v>839</v>
      </c>
      <c r="C70" s="259" t="s">
        <v>5</v>
      </c>
      <c r="D70" s="260">
        <v>150</v>
      </c>
      <c r="F70" s="31"/>
    </row>
    <row r="71" spans="1:6">
      <c r="A71" s="217"/>
      <c r="B71" s="222"/>
      <c r="C71" s="221"/>
      <c r="D71" s="229"/>
      <c r="F71" s="31"/>
    </row>
    <row r="72" spans="1:6" s="96" customFormat="1">
      <c r="A72" s="97"/>
      <c r="B72" s="26" t="s">
        <v>759</v>
      </c>
      <c r="C72" s="93"/>
      <c r="D72" s="227"/>
      <c r="E72" s="95"/>
      <c r="F72" s="105"/>
    </row>
    <row r="73" spans="1:6" s="96" customFormat="1">
      <c r="A73" s="97"/>
      <c r="B73" s="26"/>
      <c r="C73" s="93"/>
      <c r="D73" s="227"/>
      <c r="E73" s="95"/>
      <c r="F73" s="105"/>
    </row>
    <row r="74" spans="1:6" s="33" customFormat="1">
      <c r="A74" s="42"/>
      <c r="B74" s="9" t="s">
        <v>719</v>
      </c>
      <c r="C74" s="28"/>
      <c r="D74" s="28"/>
      <c r="E74" s="30"/>
      <c r="F74" s="31">
        <f>F72*0.35</f>
        <v>0</v>
      </c>
    </row>
    <row r="75" spans="1:6" s="33" customFormat="1">
      <c r="A75" s="42"/>
      <c r="B75" s="9"/>
      <c r="C75" s="28"/>
      <c r="D75" s="28"/>
      <c r="E75" s="30"/>
      <c r="F75" s="31"/>
    </row>
    <row r="76" spans="1:6" s="115" customFormat="1" ht="15" thickBot="1">
      <c r="A76" s="112"/>
      <c r="B76" s="26" t="s">
        <v>275</v>
      </c>
      <c r="C76" s="113"/>
      <c r="D76" s="28"/>
      <c r="E76" s="114"/>
      <c r="F76" s="34">
        <f>SUM(F72:F74)</f>
        <v>0</v>
      </c>
    </row>
    <row r="77" spans="1:6" s="33" customFormat="1" ht="15" thickTop="1">
      <c r="A77" s="42"/>
      <c r="B77" s="9"/>
      <c r="C77" s="28"/>
      <c r="D77" s="28"/>
      <c r="E77" s="30"/>
      <c r="F77" s="31"/>
    </row>
    <row r="78" spans="1:6" s="33" customFormat="1">
      <c r="A78" s="42"/>
      <c r="B78" s="9"/>
      <c r="C78" s="28"/>
      <c r="D78" s="28"/>
      <c r="E78" s="30"/>
      <c r="F78" s="31"/>
    </row>
    <row r="79" spans="1:6" s="33" customFormat="1">
      <c r="A79" s="42"/>
      <c r="B79" s="9"/>
      <c r="C79" s="28"/>
      <c r="D79" s="28"/>
      <c r="E79" s="30"/>
      <c r="F79" s="31"/>
    </row>
    <row r="80" spans="1:6" s="33" customFormat="1">
      <c r="A80" s="99"/>
      <c r="B80" s="87"/>
      <c r="C80" s="146"/>
      <c r="D80" s="146"/>
      <c r="E80" s="147"/>
      <c r="F80" s="101"/>
    </row>
    <row r="81" spans="1:6" s="33" customFormat="1">
      <c r="A81" s="42"/>
      <c r="B81" s="26" t="s">
        <v>722</v>
      </c>
      <c r="C81" s="28"/>
      <c r="D81" s="28"/>
      <c r="E81" s="30"/>
      <c r="F81" s="31"/>
    </row>
    <row r="82" spans="1:6" s="33" customFormat="1">
      <c r="A82" s="42"/>
      <c r="B82" s="9"/>
      <c r="C82" s="28"/>
      <c r="D82" s="28"/>
      <c r="E82" s="30"/>
      <c r="F82" s="31"/>
    </row>
    <row r="83" spans="1:6" s="115" customFormat="1">
      <c r="A83" s="112"/>
      <c r="B83" s="26"/>
      <c r="C83" s="113"/>
      <c r="D83" s="28"/>
      <c r="E83" s="114"/>
      <c r="F83" s="111"/>
    </row>
    <row r="84" spans="1:6" s="115" customFormat="1">
      <c r="A84" s="112" t="s">
        <v>757</v>
      </c>
      <c r="B84" s="26" t="s">
        <v>1</v>
      </c>
      <c r="C84" s="113"/>
      <c r="D84" s="28"/>
      <c r="E84" s="114"/>
      <c r="F84" s="145" t="s">
        <v>595</v>
      </c>
    </row>
    <row r="85" spans="1:6" s="115" customFormat="1">
      <c r="A85" s="112"/>
      <c r="B85" s="26"/>
      <c r="C85" s="113"/>
      <c r="D85" s="28"/>
      <c r="E85" s="114"/>
      <c r="F85" s="145"/>
    </row>
    <row r="86" spans="1:6" s="33" customFormat="1">
      <c r="A86" s="42">
        <v>1</v>
      </c>
      <c r="B86" s="9" t="s">
        <v>720</v>
      </c>
      <c r="C86" s="28"/>
      <c r="D86" s="28"/>
      <c r="E86" s="30"/>
      <c r="F86" s="31">
        <f>F44</f>
        <v>0</v>
      </c>
    </row>
    <row r="87" spans="1:6" s="33" customFormat="1">
      <c r="A87" s="42"/>
      <c r="B87" s="9"/>
      <c r="C87" s="28"/>
      <c r="D87" s="28"/>
      <c r="E87" s="30"/>
      <c r="F87" s="31"/>
    </row>
    <row r="88" spans="1:6" s="33" customFormat="1">
      <c r="A88" s="42">
        <v>2</v>
      </c>
      <c r="B88" s="9" t="s">
        <v>721</v>
      </c>
      <c r="C88" s="28"/>
      <c r="D88" s="28"/>
      <c r="E88" s="30"/>
      <c r="F88" s="31">
        <f>F76</f>
        <v>0</v>
      </c>
    </row>
    <row r="89" spans="1:6" s="33" customFormat="1" ht="15" thickBot="1">
      <c r="A89" s="42"/>
      <c r="B89" s="9"/>
      <c r="C89" s="28"/>
      <c r="D89" s="28"/>
      <c r="E89" s="30"/>
      <c r="F89" s="31"/>
    </row>
    <row r="90" spans="1:6" s="154" customFormat="1" ht="26.25" customHeight="1" thickBot="1">
      <c r="A90" s="151"/>
      <c r="B90" s="172" t="s">
        <v>762</v>
      </c>
      <c r="C90" s="173"/>
      <c r="D90" s="230"/>
      <c r="E90" s="174"/>
      <c r="F90" s="175">
        <f>SUM(F82:F88)</f>
        <v>0</v>
      </c>
    </row>
    <row r="91" spans="1:6" ht="15" thickTop="1"/>
  </sheetData>
  <conditionalFormatting sqref="E63:E68">
    <cfRule type="cellIs" dxfId="7" priority="1" operator="equal">
      <formula>0</formula>
    </cfRule>
  </conditionalFormatting>
  <conditionalFormatting sqref="E37:F38">
    <cfRule type="cellIs" dxfId="6" priority="4" operator="equal">
      <formula>0</formula>
    </cfRule>
  </conditionalFormatting>
  <conditionalFormatting sqref="F11:F62 E72:F73 F72:F90">
    <cfRule type="cellIs" dxfId="5" priority="3" operator="equal">
      <formula>0</formula>
    </cfRule>
  </conditionalFormatting>
  <pageMargins left="0.70866141732283472" right="0.70866141732283472" top="0.74803149606299213" bottom="0.74803149606299213" header="0.31496062992125984" footer="0.31496062992125984"/>
  <pageSetup scale="75" orientation="portrait" r:id="rId1"/>
  <headerFooter>
    <oddFooter>&amp;LSECTION NO. 3: ELECTRICAL WORKS&amp;C&amp;p</oddFooter>
  </headerFooter>
  <rowBreaks count="2" manualBreakCount="2">
    <brk id="44" max="5" man="1"/>
    <brk id="76"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B24A-32D6-4FCC-AF0D-9D9673CF87B8}">
  <dimension ref="A1:K57"/>
  <sheetViews>
    <sheetView view="pageBreakPreview" topLeftCell="A52" zoomScaleNormal="100" zoomScaleSheetLayoutView="100" zoomScalePageLayoutView="85" workbookViewId="0">
      <selection activeCell="I46" sqref="I46"/>
    </sheetView>
  </sheetViews>
  <sheetFormatPr defaultColWidth="8.81640625" defaultRowHeight="14.5"/>
  <cols>
    <col min="1" max="1" width="10.36328125" customWidth="1"/>
    <col min="2" max="2" width="36.81640625" customWidth="1"/>
    <col min="3" max="3" width="9.36328125" customWidth="1"/>
    <col min="4" max="4" width="12.36328125" style="119" customWidth="1"/>
    <col min="5" max="5" width="10" style="119" customWidth="1"/>
    <col min="6" max="6" width="15.08984375" style="143" customWidth="1"/>
    <col min="7" max="7" width="8.81640625" customWidth="1"/>
    <col min="8" max="8" width="12.81640625" bestFit="1" customWidth="1"/>
    <col min="9" max="9" width="21.453125" customWidth="1"/>
    <col min="10" max="10" width="22.453125" customWidth="1"/>
    <col min="11" max="11" width="21.81640625" customWidth="1"/>
  </cols>
  <sheetData>
    <row r="1" spans="1:11">
      <c r="A1" s="121" t="s">
        <v>778</v>
      </c>
    </row>
    <row r="3" spans="1:11">
      <c r="A3" t="s">
        <v>12</v>
      </c>
    </row>
    <row r="5" spans="1:11">
      <c r="A5" s="121" t="s">
        <v>685</v>
      </c>
    </row>
    <row r="6" spans="1:11">
      <c r="A6" s="166"/>
    </row>
    <row r="7" spans="1:11">
      <c r="A7" s="122" t="s">
        <v>765</v>
      </c>
      <c r="B7" s="123"/>
      <c r="C7" s="124"/>
      <c r="D7" s="29"/>
      <c r="E7" s="124"/>
      <c r="F7" s="144"/>
    </row>
    <row r="8" spans="1:11" s="127" customFormat="1" ht="29">
      <c r="A8" s="182" t="s">
        <v>730</v>
      </c>
      <c r="B8" s="5" t="s">
        <v>731</v>
      </c>
      <c r="C8" s="5" t="s">
        <v>596</v>
      </c>
      <c r="D8" s="183" t="s">
        <v>732</v>
      </c>
      <c r="E8" s="3" t="s">
        <v>780</v>
      </c>
      <c r="F8" s="181" t="s">
        <v>792</v>
      </c>
      <c r="H8" s="137"/>
    </row>
    <row r="9" spans="1:11" s="127" customFormat="1" ht="29">
      <c r="A9" s="176" t="s">
        <v>766</v>
      </c>
      <c r="B9" s="132" t="s">
        <v>783</v>
      </c>
      <c r="C9" s="125">
        <v>2</v>
      </c>
      <c r="D9" s="126" t="s">
        <v>734</v>
      </c>
      <c r="E9" s="126"/>
      <c r="F9" s="140"/>
      <c r="H9" s="137"/>
    </row>
    <row r="10" spans="1:11" s="127" customFormat="1" ht="29">
      <c r="A10" s="176" t="s">
        <v>736</v>
      </c>
      <c r="B10" s="132" t="s">
        <v>783</v>
      </c>
      <c r="C10" s="125">
        <v>1</v>
      </c>
      <c r="D10" s="126" t="s">
        <v>737</v>
      </c>
      <c r="E10" s="126"/>
      <c r="F10" s="140"/>
      <c r="H10" s="137"/>
    </row>
    <row r="11" spans="1:11" s="127" customFormat="1" ht="58">
      <c r="A11" s="177" t="s">
        <v>767</v>
      </c>
      <c r="B11" s="132" t="s">
        <v>783</v>
      </c>
      <c r="C11" s="125">
        <v>9</v>
      </c>
      <c r="D11" s="126" t="s">
        <v>738</v>
      </c>
      <c r="E11" s="126"/>
      <c r="F11" s="140"/>
      <c r="H11" s="137"/>
    </row>
    <row r="12" spans="1:11" s="127" customFormat="1" ht="29">
      <c r="A12" s="176" t="s">
        <v>739</v>
      </c>
      <c r="B12" s="130" t="s">
        <v>783</v>
      </c>
      <c r="C12" s="125">
        <v>1</v>
      </c>
      <c r="D12" s="126" t="s">
        <v>740</v>
      </c>
      <c r="E12" s="126"/>
      <c r="F12" s="140"/>
      <c r="H12" s="137"/>
    </row>
    <row r="13" spans="1:11" s="127" customFormat="1" ht="29">
      <c r="A13" s="177" t="s">
        <v>768</v>
      </c>
      <c r="B13" s="125" t="s">
        <v>784</v>
      </c>
      <c r="C13" s="125">
        <v>4</v>
      </c>
      <c r="D13" s="126" t="s">
        <v>738</v>
      </c>
      <c r="E13" s="126"/>
      <c r="F13" s="140"/>
      <c r="H13" s="137"/>
    </row>
    <row r="14" spans="1:11" s="127" customFormat="1" ht="43.5">
      <c r="A14" s="177" t="s">
        <v>769</v>
      </c>
      <c r="B14" s="132" t="s">
        <v>785</v>
      </c>
      <c r="C14" s="125">
        <v>8</v>
      </c>
      <c r="D14" s="126" t="s">
        <v>738</v>
      </c>
      <c r="E14" s="126"/>
      <c r="F14" s="140"/>
      <c r="H14" s="137"/>
      <c r="I14" s="128"/>
      <c r="J14" s="128"/>
      <c r="K14" s="128"/>
    </row>
    <row r="15" spans="1:11" s="248" customFormat="1" ht="72.5">
      <c r="A15" s="179" t="s">
        <v>770</v>
      </c>
      <c r="B15" s="184" t="s">
        <v>786</v>
      </c>
      <c r="C15" s="129">
        <v>5</v>
      </c>
      <c r="D15" s="120" t="s">
        <v>741</v>
      </c>
      <c r="E15" s="120"/>
      <c r="F15" s="141"/>
      <c r="H15" s="249"/>
      <c r="I15" s="250"/>
      <c r="J15" s="250"/>
      <c r="K15" s="250"/>
    </row>
    <row r="16" spans="1:11" s="127" customFormat="1" ht="29">
      <c r="A16" s="176" t="s">
        <v>743</v>
      </c>
      <c r="B16" s="130" t="s">
        <v>787</v>
      </c>
      <c r="C16" s="125">
        <v>1</v>
      </c>
      <c r="D16" s="126" t="s">
        <v>744</v>
      </c>
      <c r="E16" s="126"/>
      <c r="F16" s="140"/>
      <c r="H16" s="137"/>
    </row>
    <row r="17" spans="1:8" s="127" customFormat="1" ht="29">
      <c r="A17" s="178" t="s">
        <v>746</v>
      </c>
      <c r="B17" s="184" t="s">
        <v>788</v>
      </c>
      <c r="C17" s="129">
        <v>1</v>
      </c>
      <c r="D17" s="120" t="s">
        <v>747</v>
      </c>
      <c r="E17" s="120"/>
      <c r="F17" s="141"/>
      <c r="H17" s="137"/>
    </row>
    <row r="18" spans="1:8" s="127" customFormat="1" ht="43.5">
      <c r="A18" s="179" t="s">
        <v>771</v>
      </c>
      <c r="B18" s="129" t="s">
        <v>789</v>
      </c>
      <c r="C18" s="129">
        <v>10</v>
      </c>
      <c r="D18" s="120" t="s">
        <v>745</v>
      </c>
      <c r="E18" s="120"/>
      <c r="F18" s="141"/>
      <c r="H18" s="137"/>
    </row>
    <row r="19" spans="1:8" s="127" customFormat="1" ht="56.5" customHeight="1">
      <c r="A19" s="178" t="s">
        <v>748</v>
      </c>
      <c r="B19" s="129" t="s">
        <v>790</v>
      </c>
      <c r="C19" s="129">
        <v>1</v>
      </c>
      <c r="D19" s="120" t="s">
        <v>744</v>
      </c>
      <c r="E19" s="120"/>
      <c r="F19" s="141"/>
      <c r="H19" s="137"/>
    </row>
    <row r="20" spans="1:8" s="136" customFormat="1" ht="31.25" customHeight="1" thickBot="1">
      <c r="A20" s="5"/>
      <c r="B20" s="139" t="s">
        <v>264</v>
      </c>
      <c r="C20" s="169"/>
      <c r="D20" s="170"/>
      <c r="E20" s="138"/>
      <c r="F20" s="171">
        <f>SUM(F8:F19)</f>
        <v>0</v>
      </c>
      <c r="H20" s="137"/>
    </row>
    <row r="21" spans="1:8">
      <c r="A21" t="s">
        <v>265</v>
      </c>
      <c r="F21" s="168"/>
      <c r="H21" s="137"/>
    </row>
    <row r="22" spans="1:8">
      <c r="F22" s="168"/>
      <c r="H22" s="137"/>
    </row>
    <row r="23" spans="1:8">
      <c r="A23" s="121" t="s">
        <v>753</v>
      </c>
      <c r="H23" s="137"/>
    </row>
    <row r="24" spans="1:8" ht="15" thickBot="1">
      <c r="H24" s="137"/>
    </row>
    <row r="25" spans="1:8">
      <c r="A25" s="188" t="s">
        <v>772</v>
      </c>
      <c r="B25" s="189"/>
      <c r="C25" s="190"/>
      <c r="D25" s="191"/>
      <c r="E25" s="190"/>
      <c r="F25" s="192"/>
      <c r="H25" s="137"/>
    </row>
    <row r="26" spans="1:8" s="127" customFormat="1" ht="29">
      <c r="A26" s="180" t="s">
        <v>730</v>
      </c>
      <c r="B26" s="4" t="s">
        <v>731</v>
      </c>
      <c r="C26" s="4" t="s">
        <v>596</v>
      </c>
      <c r="D26" s="6" t="s">
        <v>732</v>
      </c>
      <c r="E26" s="182" t="s">
        <v>780</v>
      </c>
      <c r="F26" s="181" t="s">
        <v>595</v>
      </c>
      <c r="H26" s="137"/>
    </row>
    <row r="27" spans="1:8" s="127" customFormat="1" ht="43.5">
      <c r="A27" s="193" t="s">
        <v>773</v>
      </c>
      <c r="B27" s="130" t="s">
        <v>749</v>
      </c>
      <c r="C27" s="130">
        <v>5</v>
      </c>
      <c r="D27" s="126" t="s">
        <v>738</v>
      </c>
      <c r="E27" s="126" t="s">
        <v>735</v>
      </c>
      <c r="F27" s="140"/>
      <c r="H27" s="137"/>
    </row>
    <row r="28" spans="1:8" s="127" customFormat="1" ht="43.5">
      <c r="A28" s="131" t="s">
        <v>774</v>
      </c>
      <c r="B28" s="130" t="s">
        <v>749</v>
      </c>
      <c r="C28" s="130">
        <v>3</v>
      </c>
      <c r="D28" s="126" t="s">
        <v>734</v>
      </c>
      <c r="E28" s="126" t="s">
        <v>735</v>
      </c>
      <c r="F28" s="140"/>
      <c r="H28" s="137"/>
    </row>
    <row r="29" spans="1:8" s="127" customFormat="1" ht="29">
      <c r="A29" s="193" t="s">
        <v>775</v>
      </c>
      <c r="B29" s="125" t="s">
        <v>750</v>
      </c>
      <c r="C29" s="130">
        <v>5</v>
      </c>
      <c r="D29" s="126" t="s">
        <v>738</v>
      </c>
      <c r="E29" s="126" t="s">
        <v>735</v>
      </c>
      <c r="F29" s="140"/>
      <c r="H29" s="137"/>
    </row>
    <row r="30" spans="1:8" s="127" customFormat="1">
      <c r="A30" s="131" t="s">
        <v>746</v>
      </c>
      <c r="B30" s="130" t="s">
        <v>781</v>
      </c>
      <c r="C30" s="130">
        <v>1</v>
      </c>
      <c r="D30" s="126" t="s">
        <v>741</v>
      </c>
      <c r="E30" s="126"/>
      <c r="F30" s="140"/>
      <c r="H30" s="137"/>
    </row>
    <row r="31" spans="1:8" s="127" customFormat="1" ht="29">
      <c r="A31" s="131" t="s">
        <v>743</v>
      </c>
      <c r="B31" s="132" t="s">
        <v>779</v>
      </c>
      <c r="C31" s="125">
        <v>1</v>
      </c>
      <c r="D31" s="126" t="s">
        <v>751</v>
      </c>
      <c r="E31" s="126"/>
      <c r="F31" s="140"/>
      <c r="H31" s="137"/>
    </row>
    <row r="32" spans="1:8" s="127" customFormat="1">
      <c r="A32" s="131" t="s">
        <v>776</v>
      </c>
      <c r="B32" s="125" t="s">
        <v>752</v>
      </c>
      <c r="C32" s="130">
        <v>3</v>
      </c>
      <c r="D32" s="126" t="s">
        <v>740</v>
      </c>
      <c r="E32" s="126"/>
      <c r="F32" s="140"/>
      <c r="H32" s="137"/>
    </row>
    <row r="33" spans="1:8" s="127" customFormat="1" ht="43.5">
      <c r="A33" s="193" t="s">
        <v>777</v>
      </c>
      <c r="B33" s="132" t="s">
        <v>782</v>
      </c>
      <c r="C33" s="125">
        <v>7</v>
      </c>
      <c r="D33" s="126"/>
      <c r="E33" s="126"/>
      <c r="F33" s="140"/>
      <c r="H33" s="137"/>
    </row>
    <row r="34" spans="1:8" s="127" customFormat="1" ht="29">
      <c r="A34" s="131" t="s">
        <v>742</v>
      </c>
      <c r="B34" s="132" t="s">
        <v>752</v>
      </c>
      <c r="C34" s="125">
        <v>1</v>
      </c>
      <c r="D34" s="126" t="s">
        <v>744</v>
      </c>
      <c r="E34" s="126"/>
      <c r="F34" s="140"/>
      <c r="H34" s="137"/>
    </row>
    <row r="35" spans="1:8" s="136" customFormat="1" ht="31.25" customHeight="1" thickBot="1">
      <c r="A35" s="194"/>
      <c r="B35" s="139" t="s">
        <v>275</v>
      </c>
      <c r="C35" s="134"/>
      <c r="D35" s="135"/>
      <c r="E35" s="138"/>
      <c r="F35" s="142"/>
      <c r="H35" s="137"/>
    </row>
    <row r="38" spans="1:8">
      <c r="A38" t="s">
        <v>276</v>
      </c>
    </row>
    <row r="40" spans="1:8">
      <c r="A40" s="121" t="s">
        <v>824</v>
      </c>
    </row>
    <row r="41" spans="1:8" ht="15" thickBot="1"/>
    <row r="42" spans="1:8">
      <c r="A42" s="195" t="s">
        <v>730</v>
      </c>
      <c r="B42" s="196" t="s">
        <v>731</v>
      </c>
      <c r="C42" s="196" t="s">
        <v>596</v>
      </c>
      <c r="D42" s="197" t="s">
        <v>791</v>
      </c>
      <c r="E42" s="198" t="s">
        <v>780</v>
      </c>
      <c r="F42" s="199" t="s">
        <v>733</v>
      </c>
    </row>
    <row r="43" spans="1:8" s="127" customFormat="1" ht="43.5">
      <c r="A43" s="131">
        <v>3.1</v>
      </c>
      <c r="B43" s="130" t="s">
        <v>754</v>
      </c>
      <c r="C43" s="125"/>
      <c r="D43" s="126"/>
      <c r="E43" s="126"/>
      <c r="F43" s="140"/>
      <c r="H43" s="137"/>
    </row>
    <row r="44" spans="1:8" s="136" customFormat="1" ht="31.25" customHeight="1" thickBot="1">
      <c r="A44" s="133"/>
      <c r="B44" s="139" t="s">
        <v>290</v>
      </c>
      <c r="C44" s="134"/>
      <c r="D44" s="135"/>
      <c r="E44" s="138"/>
      <c r="F44" s="142">
        <f>F43</f>
        <v>0</v>
      </c>
      <c r="H44" s="137"/>
    </row>
    <row r="49" spans="1:6" ht="15" thickBot="1">
      <c r="A49" s="148"/>
      <c r="B49" s="148"/>
      <c r="C49" s="148"/>
      <c r="D49" s="149"/>
      <c r="E49" s="149"/>
      <c r="F49" s="150"/>
    </row>
    <row r="50" spans="1:6">
      <c r="A50" s="200"/>
      <c r="B50" s="201" t="s">
        <v>756</v>
      </c>
      <c r="C50" s="202"/>
      <c r="D50" s="203"/>
      <c r="E50" s="203"/>
      <c r="F50" s="204"/>
    </row>
    <row r="51" spans="1:6">
      <c r="A51" s="205"/>
      <c r="F51" s="206"/>
    </row>
    <row r="52" spans="1:6">
      <c r="A52" s="207" t="s">
        <v>757</v>
      </c>
      <c r="B52" s="208" t="s">
        <v>1</v>
      </c>
      <c r="F52" s="209" t="s">
        <v>595</v>
      </c>
    </row>
    <row r="53" spans="1:6">
      <c r="A53" s="210"/>
      <c r="B53" s="185"/>
      <c r="C53" s="186"/>
      <c r="D53" s="187"/>
      <c r="E53" s="187"/>
      <c r="F53" s="211"/>
    </row>
    <row r="54" spans="1:6">
      <c r="A54" s="212">
        <v>1</v>
      </c>
      <c r="B54" s="186" t="s">
        <v>685</v>
      </c>
      <c r="C54" s="186"/>
      <c r="D54" s="187"/>
      <c r="E54" s="187"/>
      <c r="F54" s="213">
        <f>F20</f>
        <v>0</v>
      </c>
    </row>
    <row r="55" spans="1:6">
      <c r="A55" s="212">
        <v>2</v>
      </c>
      <c r="B55" s="186" t="s">
        <v>753</v>
      </c>
      <c r="C55" s="186"/>
      <c r="D55" s="187"/>
      <c r="E55" s="187"/>
      <c r="F55" s="213">
        <f>F35</f>
        <v>0</v>
      </c>
    </row>
    <row r="56" spans="1:6">
      <c r="A56" s="212">
        <v>3</v>
      </c>
      <c r="B56" s="186" t="s">
        <v>755</v>
      </c>
      <c r="C56" s="186"/>
      <c r="D56" s="187"/>
      <c r="E56" s="187"/>
      <c r="F56" s="213">
        <f>F44</f>
        <v>0</v>
      </c>
    </row>
    <row r="57" spans="1:6" s="136" customFormat="1" ht="24.75" customHeight="1" thickBot="1">
      <c r="A57" s="214"/>
      <c r="B57" s="215" t="s">
        <v>761</v>
      </c>
      <c r="C57" s="215"/>
      <c r="D57" s="135"/>
      <c r="E57" s="135"/>
      <c r="F57" s="216">
        <f>SUM(F54:F56)</f>
        <v>0</v>
      </c>
    </row>
  </sheetData>
  <conditionalFormatting sqref="F7:F60">
    <cfRule type="cellIs" dxfId="4" priority="1" operator="equal">
      <formula>0</formula>
    </cfRule>
  </conditionalFormatting>
  <pageMargins left="0.7" right="0.7" top="0.75" bottom="0.75" header="0.3" footer="0.3"/>
  <pageSetup scale="70" orientation="portrait" r:id="rId1"/>
  <headerFooter>
    <oddFooter>&amp;LSECTION NO. 4: HVAC&amp;C&amp;P</oddFooter>
  </headerFooter>
  <rowBreaks count="2" manualBreakCount="2">
    <brk id="20" max="16383" man="1"/>
    <brk id="3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329D-490F-4F8D-97FE-84DFC5B1C205}">
  <dimension ref="A1:F24"/>
  <sheetViews>
    <sheetView view="pageBreakPreview" topLeftCell="A5" zoomScale="115" zoomScaleNormal="100" zoomScaleSheetLayoutView="100" zoomScalePageLayoutView="85" workbookViewId="0">
      <selection activeCell="B12" sqref="B12"/>
    </sheetView>
  </sheetViews>
  <sheetFormatPr defaultColWidth="9.08984375" defaultRowHeight="14.5"/>
  <cols>
    <col min="1" max="1" width="9.08984375" style="35"/>
    <col min="2" max="2" width="55" style="20" customWidth="1"/>
    <col min="3" max="3" width="9.08984375" style="36"/>
    <col min="4" max="4" width="11.6328125" style="36" customWidth="1"/>
    <col min="5" max="5" width="11.6328125" style="33" customWidth="1"/>
    <col min="6" max="6" width="14.08984375" style="37" bestFit="1" customWidth="1"/>
    <col min="7" max="7" width="12.453125" style="32" customWidth="1"/>
    <col min="8" max="8" width="12.6328125" style="32" bestFit="1" customWidth="1"/>
    <col min="9" max="16384" width="9.08984375" style="32"/>
  </cols>
  <sheetData>
    <row r="1" spans="1:6" s="25" customFormat="1">
      <c r="A1" s="29" t="s">
        <v>0</v>
      </c>
      <c r="B1" s="4" t="s">
        <v>1</v>
      </c>
      <c r="C1" s="6" t="s">
        <v>2</v>
      </c>
      <c r="D1" s="6" t="s">
        <v>596</v>
      </c>
      <c r="E1" s="24" t="s">
        <v>3</v>
      </c>
      <c r="F1" s="160" t="s">
        <v>595</v>
      </c>
    </row>
    <row r="2" spans="1:6" s="25" customFormat="1">
      <c r="A2" s="42"/>
      <c r="B2" s="100"/>
      <c r="C2" s="28"/>
      <c r="D2" s="28"/>
      <c r="E2" s="30"/>
      <c r="F2" s="31"/>
    </row>
    <row r="3" spans="1:6" s="25" customFormat="1">
      <c r="A3" s="42"/>
      <c r="B3" s="26" t="s">
        <v>852</v>
      </c>
      <c r="C3" s="28"/>
      <c r="D3" s="28"/>
      <c r="E3" s="30"/>
      <c r="F3" s="31"/>
    </row>
    <row r="4" spans="1:6" s="25" customFormat="1">
      <c r="A4" s="42"/>
      <c r="B4" s="9"/>
      <c r="C4" s="28"/>
      <c r="D4" s="28"/>
      <c r="E4" s="30"/>
      <c r="F4" s="31"/>
    </row>
    <row r="5" spans="1:6">
      <c r="A5" s="42"/>
      <c r="B5" s="9" t="s">
        <v>12</v>
      </c>
      <c r="C5" s="28"/>
      <c r="D5" s="28"/>
      <c r="E5" s="30"/>
      <c r="F5" s="31"/>
    </row>
    <row r="6" spans="1:6">
      <c r="A6" s="42"/>
      <c r="B6" s="9"/>
      <c r="C6" s="28"/>
      <c r="D6" s="28"/>
      <c r="E6" s="30"/>
      <c r="F6" s="31"/>
    </row>
    <row r="7" spans="1:6">
      <c r="A7" s="42"/>
      <c r="B7" s="26" t="s">
        <v>729</v>
      </c>
      <c r="C7" s="28"/>
      <c r="D7" s="28"/>
      <c r="E7" s="30"/>
      <c r="F7" s="31"/>
    </row>
    <row r="8" spans="1:6" s="33" customFormat="1">
      <c r="A8" s="42"/>
      <c r="B8" s="9"/>
      <c r="C8" s="28"/>
      <c r="D8" s="28"/>
      <c r="E8" s="30"/>
      <c r="F8" s="31"/>
    </row>
    <row r="9" spans="1:6" s="33" customFormat="1" ht="27" customHeight="1">
      <c r="A9" s="42">
        <v>1</v>
      </c>
      <c r="B9" s="9" t="s">
        <v>725</v>
      </c>
      <c r="C9" s="28" t="s">
        <v>717</v>
      </c>
      <c r="D9" s="28">
        <v>50</v>
      </c>
      <c r="E9" s="30"/>
      <c r="F9" s="31"/>
    </row>
    <row r="10" spans="1:6" s="33" customFormat="1" ht="29">
      <c r="A10" s="42">
        <v>2</v>
      </c>
      <c r="B10" s="256" t="s">
        <v>850</v>
      </c>
      <c r="C10" s="28" t="s">
        <v>726</v>
      </c>
      <c r="D10" s="28">
        <v>1</v>
      </c>
      <c r="E10" s="30"/>
      <c r="F10" s="31"/>
    </row>
    <row r="11" spans="1:6" s="33" customFormat="1">
      <c r="A11" s="42">
        <v>3</v>
      </c>
      <c r="B11" s="9" t="s">
        <v>851</v>
      </c>
      <c r="C11" s="28" t="s">
        <v>5</v>
      </c>
      <c r="D11" s="28">
        <v>200</v>
      </c>
      <c r="E11" s="30"/>
      <c r="F11" s="31">
        <f t="shared" ref="F11:F16" si="0">D11*E11</f>
        <v>0</v>
      </c>
    </row>
    <row r="12" spans="1:6" s="33" customFormat="1">
      <c r="A12" s="42">
        <v>4</v>
      </c>
      <c r="B12" s="270" t="s">
        <v>846</v>
      </c>
      <c r="C12" s="28" t="s">
        <v>717</v>
      </c>
      <c r="D12" s="28">
        <v>90</v>
      </c>
      <c r="E12" s="30"/>
      <c r="F12" s="31"/>
    </row>
    <row r="13" spans="1:6" s="33" customFormat="1">
      <c r="A13" s="42">
        <v>5</v>
      </c>
      <c r="B13" s="9" t="s">
        <v>723</v>
      </c>
      <c r="C13" s="28" t="s">
        <v>717</v>
      </c>
      <c r="D13" s="28">
        <v>1</v>
      </c>
      <c r="E13" s="30"/>
      <c r="F13" s="31">
        <f t="shared" si="0"/>
        <v>0</v>
      </c>
    </row>
    <row r="14" spans="1:6" s="33" customFormat="1">
      <c r="A14" s="42">
        <v>6</v>
      </c>
      <c r="B14" s="9" t="s">
        <v>724</v>
      </c>
      <c r="C14" s="28" t="s">
        <v>726</v>
      </c>
      <c r="D14" s="28">
        <v>1</v>
      </c>
      <c r="E14" s="30"/>
      <c r="F14" s="31">
        <f t="shared" si="0"/>
        <v>0</v>
      </c>
    </row>
    <row r="15" spans="1:6" s="33" customFormat="1">
      <c r="A15" s="42">
        <v>7</v>
      </c>
      <c r="B15" s="9" t="s">
        <v>727</v>
      </c>
      <c r="C15" s="28" t="s">
        <v>717</v>
      </c>
      <c r="D15" s="28">
        <v>1</v>
      </c>
      <c r="E15" s="30"/>
      <c r="F15" s="31">
        <f t="shared" si="0"/>
        <v>0</v>
      </c>
    </row>
    <row r="16" spans="1:6" s="33" customFormat="1">
      <c r="A16" s="42">
        <v>8</v>
      </c>
      <c r="B16" s="9" t="s">
        <v>840</v>
      </c>
      <c r="C16" s="28" t="s">
        <v>717</v>
      </c>
      <c r="D16" s="28">
        <v>12</v>
      </c>
      <c r="E16" s="30"/>
      <c r="F16" s="31">
        <f t="shared" si="0"/>
        <v>0</v>
      </c>
    </row>
    <row r="17" spans="1:6" s="33" customFormat="1">
      <c r="A17" s="42">
        <v>9</v>
      </c>
      <c r="B17" s="9" t="s">
        <v>728</v>
      </c>
      <c r="C17" s="28" t="s">
        <v>5</v>
      </c>
      <c r="D17" s="28">
        <v>80</v>
      </c>
      <c r="E17" s="30"/>
      <c r="F17" s="31"/>
    </row>
    <row r="18" spans="1:6" s="33" customFormat="1">
      <c r="A18" s="42"/>
      <c r="B18" s="9"/>
      <c r="C18" s="28"/>
      <c r="D18" s="28"/>
      <c r="E18" s="30"/>
      <c r="F18" s="31"/>
    </row>
    <row r="19" spans="1:6" s="33" customFormat="1">
      <c r="A19" s="42"/>
      <c r="B19" s="9"/>
      <c r="C19" s="28"/>
      <c r="D19" s="28"/>
      <c r="E19" s="30"/>
      <c r="F19" s="31"/>
    </row>
    <row r="20" spans="1:6" s="33" customFormat="1">
      <c r="A20" s="42"/>
      <c r="B20" s="9"/>
      <c r="C20" s="28"/>
      <c r="D20" s="28"/>
      <c r="E20" s="30"/>
      <c r="F20" s="31"/>
    </row>
    <row r="21" spans="1:6" s="33" customFormat="1">
      <c r="A21" s="42"/>
      <c r="B21" s="9"/>
      <c r="C21" s="28"/>
      <c r="D21" s="28"/>
      <c r="E21" s="30"/>
      <c r="F21" s="31"/>
    </row>
    <row r="22" spans="1:6" s="33" customFormat="1">
      <c r="A22" s="42"/>
      <c r="B22" s="9"/>
      <c r="C22" s="28"/>
      <c r="D22" s="28"/>
      <c r="E22" s="30"/>
      <c r="F22" s="31"/>
    </row>
    <row r="23" spans="1:6" s="115" customFormat="1" ht="15" thickBot="1">
      <c r="A23" s="112"/>
      <c r="B23" s="26" t="s">
        <v>760</v>
      </c>
      <c r="C23" s="113"/>
      <c r="D23" s="113"/>
      <c r="E23" s="114"/>
      <c r="F23" s="34">
        <f>SUM(F8:F19)</f>
        <v>0</v>
      </c>
    </row>
    <row r="24" spans="1:6" s="33" customFormat="1" ht="15" thickTop="1">
      <c r="A24" s="43"/>
      <c r="B24" s="16"/>
      <c r="C24" s="116"/>
      <c r="D24" s="116"/>
      <c r="E24" s="117"/>
      <c r="F24" s="118"/>
    </row>
  </sheetData>
  <conditionalFormatting sqref="F9:F24">
    <cfRule type="cellIs" dxfId="3" priority="1" operator="equal">
      <formula>0</formula>
    </cfRule>
  </conditionalFormatting>
  <pageMargins left="0.7" right="0.7" top="0.75" bottom="0.75" header="0.3" footer="0.3"/>
  <pageSetup scale="76" orientation="portrait" r:id="rId1"/>
  <headerFooter>
    <oddFooter>&amp;LSECTION NO. 5: FIRE SYSTEM&amp;C&amp;P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39"/>
  <sheetViews>
    <sheetView view="pageBreakPreview" topLeftCell="A130" zoomScale="132" zoomScaleNormal="100" zoomScaleSheetLayoutView="100" workbookViewId="0">
      <selection activeCell="B67" sqref="B67"/>
    </sheetView>
  </sheetViews>
  <sheetFormatPr defaultColWidth="9.08984375" defaultRowHeight="16.5" customHeight="1"/>
  <cols>
    <col min="1" max="1" width="9.08984375" style="19"/>
    <col min="2" max="2" width="61.81640625" style="20" customWidth="1"/>
    <col min="3" max="3" width="6.36328125" customWidth="1"/>
    <col min="4" max="4" width="11.453125" style="23" bestFit="1" customWidth="1"/>
    <col min="5" max="5" width="15.81640625" style="254" customWidth="1"/>
    <col min="6" max="6" width="9.08984375" style="12"/>
    <col min="7" max="7" width="14" style="12" customWidth="1"/>
    <col min="8" max="16384" width="9.08984375" style="12"/>
  </cols>
  <sheetData>
    <row r="1" spans="1:5" s="25" customFormat="1" ht="14.5">
      <c r="A1" s="29" t="s">
        <v>0</v>
      </c>
      <c r="B1" s="4" t="s">
        <v>1</v>
      </c>
      <c r="C1" s="158" t="s">
        <v>2</v>
      </c>
      <c r="D1" s="159" t="s">
        <v>3</v>
      </c>
      <c r="E1" s="160" t="s">
        <v>595</v>
      </c>
    </row>
    <row r="2" spans="1:5" s="25" customFormat="1" ht="14.5">
      <c r="A2" s="164"/>
      <c r="B2" s="152"/>
      <c r="C2" s="113"/>
      <c r="D2" s="165"/>
      <c r="E2" s="252"/>
    </row>
    <row r="3" spans="1:5" s="2" customFormat="1" ht="14.5">
      <c r="A3" s="13"/>
      <c r="B3" s="26" t="s">
        <v>560</v>
      </c>
      <c r="C3" s="8"/>
      <c r="D3" s="27"/>
      <c r="E3" s="90"/>
    </row>
    <row r="4" spans="1:5" s="2" customFormat="1" ht="14.5">
      <c r="A4" s="13"/>
      <c r="B4" s="26"/>
      <c r="C4" s="8"/>
      <c r="D4" s="27"/>
      <c r="E4" s="90"/>
    </row>
    <row r="5" spans="1:5" ht="14.5">
      <c r="A5" s="13"/>
      <c r="B5" s="26" t="s">
        <v>12</v>
      </c>
      <c r="C5" s="8"/>
      <c r="D5" s="27"/>
      <c r="E5" s="90"/>
    </row>
    <row r="6" spans="1:5" ht="14.5">
      <c r="A6" s="13"/>
      <c r="B6" s="9"/>
      <c r="C6" s="8"/>
      <c r="D6" s="27"/>
      <c r="E6" s="90"/>
    </row>
    <row r="7" spans="1:5" s="23" customFormat="1" ht="14.5">
      <c r="A7" s="13"/>
      <c r="B7" s="9" t="s">
        <v>431</v>
      </c>
      <c r="C7" s="8"/>
      <c r="D7" s="27"/>
      <c r="E7" s="90"/>
    </row>
    <row r="8" spans="1:5" s="23" customFormat="1" ht="14.5">
      <c r="A8" s="13"/>
      <c r="B8" s="9"/>
      <c r="C8" s="8"/>
      <c r="D8" s="27"/>
      <c r="E8" s="90"/>
    </row>
    <row r="9" spans="1:5" s="23" customFormat="1" ht="58">
      <c r="A9" s="13"/>
      <c r="B9" s="9" t="s">
        <v>432</v>
      </c>
      <c r="C9" s="8"/>
      <c r="D9" s="27"/>
      <c r="E9" s="90"/>
    </row>
    <row r="10" spans="1:5" s="23" customFormat="1" ht="14.5">
      <c r="A10" s="13"/>
      <c r="B10" s="9"/>
      <c r="C10" s="8"/>
      <c r="D10" s="27"/>
      <c r="E10" s="90"/>
    </row>
    <row r="11" spans="1:5" s="23" customFormat="1" ht="14.5">
      <c r="A11" s="13"/>
      <c r="B11" s="9" t="s">
        <v>433</v>
      </c>
      <c r="C11" s="8"/>
      <c r="D11" s="27"/>
      <c r="E11" s="90"/>
    </row>
    <row r="12" spans="1:5" s="23" customFormat="1" ht="14.5">
      <c r="A12" s="13"/>
      <c r="B12" s="9"/>
      <c r="C12" s="8"/>
      <c r="D12" s="27"/>
      <c r="E12" s="90"/>
    </row>
    <row r="13" spans="1:5" s="23" customFormat="1" ht="14.5">
      <c r="A13" s="13"/>
      <c r="B13" s="9" t="s">
        <v>434</v>
      </c>
      <c r="C13" s="8"/>
      <c r="D13" s="27"/>
      <c r="E13" s="90"/>
    </row>
    <row r="14" spans="1:5" s="23" customFormat="1" ht="14.5">
      <c r="A14" s="13"/>
      <c r="B14" s="9"/>
      <c r="C14" s="8"/>
      <c r="D14" s="27"/>
      <c r="E14" s="90"/>
    </row>
    <row r="15" spans="1:5" s="23" customFormat="1" ht="14.5">
      <c r="A15" s="13"/>
      <c r="B15" s="9" t="s">
        <v>435</v>
      </c>
      <c r="C15" s="8"/>
      <c r="D15" s="27"/>
      <c r="E15" s="90"/>
    </row>
    <row r="16" spans="1:5" s="23" customFormat="1" ht="14.5">
      <c r="A16" s="13"/>
      <c r="B16" s="9"/>
      <c r="C16" s="8"/>
      <c r="D16" s="27"/>
      <c r="E16" s="90"/>
    </row>
    <row r="17" spans="1:5" s="23" customFormat="1" ht="58">
      <c r="A17" s="13"/>
      <c r="B17" s="9" t="s">
        <v>436</v>
      </c>
      <c r="C17" s="8"/>
      <c r="D17" s="27"/>
      <c r="E17" s="90"/>
    </row>
    <row r="18" spans="1:5" s="23" customFormat="1" ht="14.5">
      <c r="A18" s="13"/>
      <c r="B18" s="9"/>
      <c r="C18" s="8"/>
      <c r="D18" s="27"/>
      <c r="E18" s="90"/>
    </row>
    <row r="19" spans="1:5" s="23" customFormat="1" ht="43.5">
      <c r="A19" s="13"/>
      <c r="B19" s="9" t="s">
        <v>437</v>
      </c>
      <c r="C19" s="8"/>
      <c r="D19" s="27"/>
      <c r="E19" s="90"/>
    </row>
    <row r="20" spans="1:5" s="23" customFormat="1" ht="14.5">
      <c r="A20" s="13"/>
      <c r="B20" s="9"/>
      <c r="C20" s="8"/>
      <c r="D20" s="27"/>
      <c r="E20" s="90"/>
    </row>
    <row r="21" spans="1:5" s="23" customFormat="1" ht="72.5">
      <c r="A21" s="13"/>
      <c r="B21" s="9" t="s">
        <v>438</v>
      </c>
      <c r="C21" s="8"/>
      <c r="D21" s="27"/>
      <c r="E21" s="90"/>
    </row>
    <row r="22" spans="1:5" s="23" customFormat="1" ht="14.5">
      <c r="A22" s="13"/>
      <c r="B22" s="9"/>
      <c r="C22" s="8"/>
      <c r="D22" s="27"/>
      <c r="E22" s="90"/>
    </row>
    <row r="23" spans="1:5" s="23" customFormat="1" ht="29">
      <c r="A23" s="13"/>
      <c r="B23" s="9" t="s">
        <v>439</v>
      </c>
      <c r="C23" s="8"/>
      <c r="D23" s="27"/>
      <c r="E23" s="90"/>
    </row>
    <row r="24" spans="1:5" s="23" customFormat="1" ht="14.5">
      <c r="A24" s="13"/>
      <c r="B24" s="9"/>
      <c r="C24" s="8"/>
      <c r="D24" s="27"/>
      <c r="E24" s="90"/>
    </row>
    <row r="25" spans="1:5" s="23" customFormat="1" ht="43.5">
      <c r="A25" s="13"/>
      <c r="B25" s="9" t="s">
        <v>440</v>
      </c>
      <c r="C25" s="8"/>
      <c r="D25" s="27"/>
      <c r="E25" s="90"/>
    </row>
    <row r="26" spans="1:5" s="23" customFormat="1" ht="14.5">
      <c r="A26" s="13"/>
      <c r="B26" s="9"/>
      <c r="C26" s="8"/>
      <c r="D26" s="27"/>
      <c r="E26" s="90"/>
    </row>
    <row r="27" spans="1:5" s="23" customFormat="1" ht="29">
      <c r="A27" s="13"/>
      <c r="B27" s="9" t="s">
        <v>441</v>
      </c>
      <c r="C27" s="8"/>
      <c r="D27" s="27"/>
      <c r="E27" s="90"/>
    </row>
    <row r="28" spans="1:5" s="23" customFormat="1" ht="14.5">
      <c r="A28" s="13"/>
      <c r="B28" s="9"/>
      <c r="C28" s="8"/>
      <c r="D28" s="27"/>
      <c r="E28" s="90"/>
    </row>
    <row r="29" spans="1:5" s="23" customFormat="1" ht="29">
      <c r="A29" s="13"/>
      <c r="B29" s="9" t="s">
        <v>442</v>
      </c>
      <c r="C29" s="8"/>
      <c r="D29" s="27"/>
      <c r="E29" s="90"/>
    </row>
    <row r="30" spans="1:5" s="23" customFormat="1" ht="14.5">
      <c r="A30" s="13"/>
      <c r="B30" s="9"/>
      <c r="C30" s="8"/>
      <c r="D30" s="27"/>
      <c r="E30" s="90"/>
    </row>
    <row r="31" spans="1:5" s="23" customFormat="1" ht="14.5">
      <c r="A31" s="13"/>
      <c r="B31" s="9" t="s">
        <v>443</v>
      </c>
      <c r="C31" s="8"/>
      <c r="D31" s="27"/>
      <c r="E31" s="90"/>
    </row>
    <row r="32" spans="1:5" s="23" customFormat="1" ht="14.5">
      <c r="A32" s="13"/>
      <c r="B32" s="9"/>
      <c r="C32" s="8"/>
      <c r="D32" s="27"/>
      <c r="E32" s="90"/>
    </row>
    <row r="33" spans="1:5" s="23" customFormat="1" ht="14.5">
      <c r="A33" s="13"/>
      <c r="B33" s="9" t="s">
        <v>444</v>
      </c>
      <c r="C33" s="8"/>
      <c r="D33" s="27"/>
      <c r="E33" s="90"/>
    </row>
    <row r="34" spans="1:5" s="23" customFormat="1" ht="14.5">
      <c r="A34" s="13"/>
      <c r="B34" s="9"/>
      <c r="C34" s="8"/>
      <c r="D34" s="27"/>
      <c r="E34" s="90"/>
    </row>
    <row r="35" spans="1:5" s="23" customFormat="1" ht="29">
      <c r="A35" s="13"/>
      <c r="B35" s="9" t="s">
        <v>445</v>
      </c>
      <c r="C35" s="8"/>
      <c r="D35" s="27"/>
      <c r="E35" s="90"/>
    </row>
    <row r="36" spans="1:5" s="23" customFormat="1" ht="14.5">
      <c r="A36" s="13"/>
      <c r="B36" s="9"/>
      <c r="C36" s="8"/>
      <c r="D36" s="27"/>
      <c r="E36" s="90"/>
    </row>
    <row r="37" spans="1:5" s="23" customFormat="1" ht="14.5">
      <c r="A37" s="13"/>
      <c r="B37" s="9" t="s">
        <v>446</v>
      </c>
      <c r="C37" s="8"/>
      <c r="D37" s="27"/>
      <c r="E37" s="90"/>
    </row>
    <row r="38" spans="1:5" s="23" customFormat="1" ht="14.5">
      <c r="A38" s="13"/>
      <c r="B38" s="9"/>
      <c r="C38" s="8"/>
      <c r="D38" s="27"/>
      <c r="E38" s="90"/>
    </row>
    <row r="39" spans="1:5" s="23" customFormat="1" ht="14.5">
      <c r="A39" s="13"/>
      <c r="B39" s="9"/>
      <c r="C39" s="8"/>
      <c r="D39" s="27"/>
      <c r="E39" s="90"/>
    </row>
    <row r="40" spans="1:5" s="23" customFormat="1" ht="14.5">
      <c r="A40" s="13"/>
      <c r="B40" s="26" t="s">
        <v>601</v>
      </c>
      <c r="C40" s="8"/>
      <c r="D40" s="27"/>
      <c r="E40" s="103">
        <v>0</v>
      </c>
    </row>
    <row r="41" spans="1:5" s="23" customFormat="1" ht="14.5">
      <c r="A41" s="13"/>
      <c r="B41" s="26" t="s">
        <v>602</v>
      </c>
      <c r="C41" s="8"/>
      <c r="D41" s="27"/>
      <c r="E41" s="104">
        <f>E40</f>
        <v>0</v>
      </c>
    </row>
    <row r="42" spans="1:5" s="23" customFormat="1" ht="14.5">
      <c r="A42" s="13"/>
      <c r="B42" s="9"/>
      <c r="C42" s="8"/>
      <c r="D42" s="27"/>
      <c r="E42" s="90"/>
    </row>
    <row r="43" spans="1:5" s="23" customFormat="1" ht="87">
      <c r="A43" s="13"/>
      <c r="B43" s="9" t="s">
        <v>447</v>
      </c>
      <c r="C43" s="8"/>
      <c r="D43" s="27"/>
      <c r="E43" s="90"/>
    </row>
    <row r="44" spans="1:5" s="23" customFormat="1" ht="14.5">
      <c r="A44" s="13"/>
      <c r="B44" s="9"/>
      <c r="C44" s="8"/>
      <c r="D44" s="27"/>
      <c r="E44" s="90"/>
    </row>
    <row r="45" spans="1:5" s="23" customFormat="1" ht="15.5">
      <c r="A45" s="13"/>
      <c r="B45" s="45" t="s">
        <v>16</v>
      </c>
      <c r="C45" s="8"/>
      <c r="D45" s="27"/>
      <c r="E45" s="90"/>
    </row>
    <row r="46" spans="1:5" s="23" customFormat="1" ht="14.5">
      <c r="A46" s="13"/>
      <c r="B46" s="9"/>
      <c r="C46" s="8"/>
      <c r="D46" s="27"/>
      <c r="E46" s="90"/>
    </row>
    <row r="47" spans="1:5" s="23" customFormat="1" ht="14.5">
      <c r="A47" s="13"/>
      <c r="B47" s="44" t="s">
        <v>449</v>
      </c>
      <c r="C47" s="8"/>
      <c r="D47" s="27"/>
      <c r="E47" s="90"/>
    </row>
    <row r="48" spans="1:5" s="23" customFormat="1" ht="14.5">
      <c r="A48" s="13"/>
      <c r="B48" s="9"/>
      <c r="C48" s="8"/>
      <c r="D48" s="27"/>
      <c r="E48" s="90"/>
    </row>
    <row r="49" spans="1:5" s="23" customFormat="1" ht="58">
      <c r="A49" s="13">
        <v>1</v>
      </c>
      <c r="B49" s="9" t="s">
        <v>763</v>
      </c>
      <c r="C49" s="8" t="s">
        <v>10</v>
      </c>
      <c r="D49" s="80">
        <v>1</v>
      </c>
      <c r="E49" s="90">
        <v>273500</v>
      </c>
    </row>
    <row r="50" spans="1:5" s="23" customFormat="1" ht="14.5">
      <c r="A50" s="13"/>
      <c r="B50" s="9"/>
      <c r="C50" s="8"/>
      <c r="D50" s="27"/>
      <c r="E50" s="90"/>
    </row>
    <row r="51" spans="1:5" s="23" customFormat="1" ht="14.5">
      <c r="A51" s="13">
        <v>2</v>
      </c>
      <c r="B51" s="9" t="s">
        <v>448</v>
      </c>
      <c r="C51" s="8" t="s">
        <v>674</v>
      </c>
      <c r="D51" s="82"/>
      <c r="E51" s="90">
        <f>E49*D51</f>
        <v>0</v>
      </c>
    </row>
    <row r="52" spans="1:5" s="23" customFormat="1" ht="14.5">
      <c r="A52" s="13"/>
      <c r="B52" s="9"/>
      <c r="C52" s="8"/>
      <c r="D52" s="81"/>
      <c r="E52" s="90"/>
    </row>
    <row r="53" spans="1:5" s="23" customFormat="1" ht="14.5">
      <c r="A53" s="13"/>
      <c r="B53" s="9"/>
      <c r="C53" s="8"/>
      <c r="D53" s="27"/>
      <c r="E53" s="90"/>
    </row>
    <row r="54" spans="1:5" s="23" customFormat="1" ht="14.5">
      <c r="A54" s="13"/>
      <c r="B54" s="44" t="s">
        <v>428</v>
      </c>
      <c r="C54" s="8"/>
      <c r="D54" s="27"/>
      <c r="E54" s="90"/>
    </row>
    <row r="55" spans="1:5" s="23" customFormat="1" ht="14.5">
      <c r="A55" s="13"/>
      <c r="B55" s="44"/>
      <c r="C55" s="8"/>
      <c r="D55" s="27"/>
      <c r="E55" s="90"/>
    </row>
    <row r="56" spans="1:5" s="23" customFormat="1" ht="43.5">
      <c r="A56" s="13">
        <v>3</v>
      </c>
      <c r="B56" s="9" t="s">
        <v>675</v>
      </c>
      <c r="C56" s="8" t="s">
        <v>10</v>
      </c>
      <c r="D56" s="80">
        <v>1</v>
      </c>
      <c r="E56" s="90">
        <v>287000</v>
      </c>
    </row>
    <row r="57" spans="1:5" s="23" customFormat="1" ht="14.5">
      <c r="A57" s="13"/>
      <c r="B57" s="9"/>
      <c r="C57" s="8"/>
      <c r="D57" s="27"/>
      <c r="E57" s="90"/>
    </row>
    <row r="58" spans="1:5" s="23" customFormat="1" ht="14.5">
      <c r="A58" s="13">
        <v>4</v>
      </c>
      <c r="B58" s="9" t="s">
        <v>427</v>
      </c>
      <c r="C58" s="8" t="s">
        <v>674</v>
      </c>
      <c r="D58" s="82"/>
      <c r="E58" s="90">
        <f>E56*D58</f>
        <v>0</v>
      </c>
    </row>
    <row r="59" spans="1:5" s="23" customFormat="1" ht="14.5">
      <c r="A59" s="13"/>
      <c r="B59" s="9"/>
      <c r="C59" s="8"/>
      <c r="D59" s="81"/>
      <c r="E59" s="90"/>
    </row>
    <row r="60" spans="1:5" s="23" customFormat="1" ht="14.5">
      <c r="A60" s="13"/>
      <c r="B60" s="9"/>
      <c r="C60" s="8"/>
      <c r="D60" s="27"/>
      <c r="E60" s="90"/>
    </row>
    <row r="61" spans="1:5" s="23" customFormat="1" ht="14.5">
      <c r="A61" s="13"/>
      <c r="B61" s="44" t="s">
        <v>573</v>
      </c>
      <c r="C61" s="8"/>
      <c r="D61" s="27"/>
      <c r="E61" s="90"/>
    </row>
    <row r="62" spans="1:5" s="23" customFormat="1" ht="14.5">
      <c r="A62" s="13"/>
      <c r="B62" s="9"/>
      <c r="C62" s="8"/>
      <c r="D62" s="27"/>
      <c r="E62" s="90"/>
    </row>
    <row r="63" spans="1:5" s="23" customFormat="1" ht="58">
      <c r="A63" s="13">
        <v>5</v>
      </c>
      <c r="B63" s="9" t="s">
        <v>676</v>
      </c>
      <c r="C63" s="8" t="s">
        <v>10</v>
      </c>
      <c r="D63" s="80">
        <v>1</v>
      </c>
      <c r="E63" s="90">
        <v>270200</v>
      </c>
    </row>
    <row r="64" spans="1:5" s="23" customFormat="1" ht="14.5">
      <c r="A64" s="13"/>
      <c r="B64" s="9"/>
      <c r="C64" s="8"/>
      <c r="D64" s="27"/>
      <c r="E64" s="90"/>
    </row>
    <row r="65" spans="1:5" s="23" customFormat="1" ht="14.5">
      <c r="A65" s="13">
        <v>6</v>
      </c>
      <c r="B65" s="9" t="s">
        <v>427</v>
      </c>
      <c r="C65" s="8" t="s">
        <v>674</v>
      </c>
      <c r="D65" s="82"/>
      <c r="E65" s="90">
        <f>E63*D65</f>
        <v>0</v>
      </c>
    </row>
    <row r="66" spans="1:5" s="23" customFormat="1" ht="14.5">
      <c r="A66" s="13"/>
      <c r="B66" s="9"/>
      <c r="C66" s="8"/>
      <c r="D66" s="81"/>
      <c r="E66" s="90"/>
    </row>
    <row r="67" spans="1:5" s="23" customFormat="1" ht="14.5">
      <c r="A67" s="13"/>
      <c r="B67" s="9"/>
      <c r="C67" s="8"/>
      <c r="D67" s="27"/>
      <c r="E67" s="90"/>
    </row>
    <row r="68" spans="1:5" s="23" customFormat="1" ht="14.5">
      <c r="A68" s="13"/>
      <c r="B68" s="44" t="s">
        <v>570</v>
      </c>
      <c r="C68" s="8"/>
      <c r="D68" s="27"/>
      <c r="E68" s="90"/>
    </row>
    <row r="69" spans="1:5" s="23" customFormat="1" ht="14.5">
      <c r="A69" s="13"/>
      <c r="B69" s="9"/>
      <c r="C69" s="8"/>
      <c r="D69" s="27"/>
      <c r="E69" s="90"/>
    </row>
    <row r="70" spans="1:5" s="23" customFormat="1" ht="14.5">
      <c r="A70" s="13">
        <v>7</v>
      </c>
      <c r="B70" s="44" t="s">
        <v>570</v>
      </c>
      <c r="C70" s="8"/>
      <c r="D70" s="11"/>
      <c r="E70" s="223"/>
    </row>
    <row r="71" spans="1:5" s="23" customFormat="1" ht="14.5">
      <c r="A71" s="13"/>
      <c r="B71" s="9"/>
      <c r="C71" s="8"/>
      <c r="D71" s="11"/>
      <c r="E71" s="223"/>
    </row>
    <row r="72" spans="1:5" s="23" customFormat="1" ht="43.5">
      <c r="A72" s="13">
        <v>8</v>
      </c>
      <c r="B72" s="9" t="s">
        <v>800</v>
      </c>
      <c r="C72" s="8" t="s">
        <v>10</v>
      </c>
      <c r="D72" s="251">
        <v>1</v>
      </c>
      <c r="E72" s="223">
        <v>620000</v>
      </c>
    </row>
    <row r="73" spans="1:5" s="23" customFormat="1" ht="14.5">
      <c r="A73" s="13"/>
      <c r="B73" s="9"/>
      <c r="C73" s="8"/>
      <c r="D73" s="81"/>
      <c r="E73" s="90"/>
    </row>
    <row r="74" spans="1:5" s="23" customFormat="1" ht="14.5">
      <c r="A74" s="13">
        <v>9</v>
      </c>
      <c r="B74" s="9" t="s">
        <v>844</v>
      </c>
      <c r="C74" s="8" t="s">
        <v>674</v>
      </c>
      <c r="D74" s="82"/>
      <c r="E74" s="90">
        <f>E72*D74</f>
        <v>0</v>
      </c>
    </row>
    <row r="75" spans="1:5" s="23" customFormat="1" ht="14.5">
      <c r="A75" s="13"/>
      <c r="B75" s="9"/>
      <c r="C75" s="8"/>
      <c r="D75" s="82"/>
      <c r="E75" s="90"/>
    </row>
    <row r="76" spans="1:5" s="23" customFormat="1" ht="14.5">
      <c r="A76" s="13"/>
      <c r="B76" s="9"/>
      <c r="C76" s="8"/>
      <c r="D76" s="82"/>
      <c r="E76" s="90"/>
    </row>
    <row r="77" spans="1:5" s="23" customFormat="1" ht="14.5">
      <c r="A77" s="13"/>
      <c r="B77" s="9"/>
      <c r="C77" s="8"/>
      <c r="D77" s="27"/>
      <c r="E77" s="90"/>
    </row>
    <row r="78" spans="1:5" s="23" customFormat="1" ht="14.5">
      <c r="A78" s="13"/>
      <c r="B78" s="26" t="s">
        <v>601</v>
      </c>
      <c r="C78" s="8"/>
      <c r="D78" s="27"/>
      <c r="E78" s="103">
        <f>SUM(E41:E75)</f>
        <v>1450700</v>
      </c>
    </row>
    <row r="79" spans="1:5" s="23" customFormat="1" ht="14.5">
      <c r="A79" s="13"/>
      <c r="B79" s="26" t="s">
        <v>602</v>
      </c>
      <c r="C79" s="8"/>
      <c r="D79" s="27"/>
      <c r="E79" s="104">
        <f>E78</f>
        <v>1450700</v>
      </c>
    </row>
    <row r="80" spans="1:5" s="23" customFormat="1" ht="14.5">
      <c r="A80" s="13"/>
      <c r="B80" s="26"/>
      <c r="C80" s="8"/>
      <c r="D80" s="27"/>
      <c r="E80" s="105"/>
    </row>
    <row r="81" spans="1:5" s="23" customFormat="1" ht="14.5">
      <c r="A81" s="13"/>
      <c r="B81" s="26"/>
      <c r="C81" s="8"/>
      <c r="D81" s="27"/>
      <c r="E81" s="105"/>
    </row>
    <row r="82" spans="1:5" s="23" customFormat="1" ht="14.5">
      <c r="A82" s="13"/>
      <c r="B82" s="26"/>
      <c r="C82" s="8"/>
      <c r="D82" s="27"/>
      <c r="E82" s="105"/>
    </row>
    <row r="83" spans="1:5" s="23" customFormat="1" ht="14.5">
      <c r="A83" s="13"/>
      <c r="B83" s="26"/>
      <c r="C83" s="8"/>
      <c r="D83" s="27"/>
      <c r="E83" s="105"/>
    </row>
    <row r="84" spans="1:5" s="23" customFormat="1" ht="14.5">
      <c r="A84" s="13"/>
      <c r="B84" s="44" t="s">
        <v>575</v>
      </c>
      <c r="C84" s="8"/>
      <c r="D84" s="27"/>
      <c r="E84" s="90"/>
    </row>
    <row r="85" spans="1:5" s="23" customFormat="1" ht="14.5">
      <c r="A85" s="13"/>
      <c r="B85" s="9"/>
      <c r="C85" s="8"/>
      <c r="D85" s="27"/>
      <c r="E85" s="90"/>
    </row>
    <row r="86" spans="1:5" s="23" customFormat="1" ht="58">
      <c r="A86" s="13">
        <v>10</v>
      </c>
      <c r="B86" s="9" t="s">
        <v>843</v>
      </c>
      <c r="C86" s="8" t="s">
        <v>10</v>
      </c>
      <c r="D86" s="80">
        <v>1</v>
      </c>
      <c r="E86" s="90">
        <v>1200000</v>
      </c>
    </row>
    <row r="87" spans="1:5" s="23" customFormat="1" ht="14.5">
      <c r="A87" s="13"/>
      <c r="B87" s="9"/>
      <c r="C87" s="8"/>
      <c r="D87" s="27"/>
      <c r="E87" s="90"/>
    </row>
    <row r="88" spans="1:5" s="23" customFormat="1" ht="14.5">
      <c r="A88" s="13">
        <v>11</v>
      </c>
      <c r="B88" s="9" t="s">
        <v>427</v>
      </c>
      <c r="C88" s="8" t="s">
        <v>674</v>
      </c>
      <c r="D88" s="82"/>
      <c r="E88" s="90">
        <f>E86*D88</f>
        <v>0</v>
      </c>
    </row>
    <row r="89" spans="1:5" s="23" customFormat="1" ht="14.5">
      <c r="A89" s="13"/>
      <c r="B89" s="9"/>
      <c r="C89" s="8"/>
      <c r="D89" s="81"/>
      <c r="E89" s="90"/>
    </row>
    <row r="90" spans="1:5" s="23" customFormat="1" ht="14.5">
      <c r="A90" s="13"/>
      <c r="B90" s="9"/>
      <c r="C90" s="8"/>
      <c r="D90" s="27"/>
      <c r="E90" s="90"/>
    </row>
    <row r="91" spans="1:5" s="23" customFormat="1" ht="15.5">
      <c r="A91" s="13"/>
      <c r="B91" s="45" t="s">
        <v>559</v>
      </c>
      <c r="C91" s="8"/>
      <c r="D91" s="27"/>
      <c r="E91" s="90"/>
    </row>
    <row r="92" spans="1:5" s="23" customFormat="1" ht="14.5">
      <c r="A92" s="13"/>
      <c r="B92" s="9"/>
      <c r="C92" s="8"/>
      <c r="D92" s="27"/>
      <c r="E92" s="90"/>
    </row>
    <row r="93" spans="1:5" s="23" customFormat="1" ht="14.5">
      <c r="A93" s="13"/>
      <c r="B93" s="44" t="s">
        <v>450</v>
      </c>
      <c r="C93" s="8"/>
      <c r="D93" s="27"/>
      <c r="E93" s="90"/>
    </row>
    <row r="94" spans="1:5" s="23" customFormat="1" ht="14.5">
      <c r="A94" s="13"/>
      <c r="B94" s="9"/>
      <c r="C94" s="8"/>
      <c r="D94" s="27"/>
      <c r="E94" s="90"/>
    </row>
    <row r="95" spans="1:5" s="23" customFormat="1" ht="43.5">
      <c r="A95" s="13">
        <v>12</v>
      </c>
      <c r="B95" s="9" t="s">
        <v>677</v>
      </c>
      <c r="C95" s="8" t="s">
        <v>10</v>
      </c>
      <c r="D95" s="80">
        <v>1</v>
      </c>
      <c r="E95" s="90">
        <v>20000</v>
      </c>
    </row>
    <row r="96" spans="1:5" s="23" customFormat="1" ht="14.5">
      <c r="A96" s="13">
        <v>13</v>
      </c>
      <c r="B96" s="9" t="s">
        <v>427</v>
      </c>
      <c r="C96" s="8" t="s">
        <v>674</v>
      </c>
      <c r="D96" s="82"/>
      <c r="E96" s="90">
        <f>E94*D96</f>
        <v>0</v>
      </c>
    </row>
    <row r="97" spans="1:5" s="23" customFormat="1" ht="14.5">
      <c r="A97" s="13"/>
      <c r="B97" s="9"/>
      <c r="C97" s="8"/>
      <c r="D97" s="81"/>
      <c r="E97" s="90"/>
    </row>
    <row r="98" spans="1:5" s="23" customFormat="1" ht="14.5">
      <c r="A98" s="13"/>
      <c r="B98" s="9"/>
      <c r="C98" s="8"/>
      <c r="D98" s="82"/>
      <c r="E98" s="90"/>
    </row>
    <row r="99" spans="1:5" s="23" customFormat="1" ht="14.5">
      <c r="A99" s="13"/>
      <c r="B99" s="44" t="s">
        <v>576</v>
      </c>
      <c r="C99" s="8"/>
      <c r="D99" s="27"/>
      <c r="E99" s="90"/>
    </row>
    <row r="100" spans="1:5" s="23" customFormat="1" ht="14.5">
      <c r="A100" s="13"/>
      <c r="B100" s="9"/>
      <c r="C100" s="8"/>
      <c r="D100" s="27"/>
      <c r="E100" s="90"/>
    </row>
    <row r="101" spans="1:5" s="23" customFormat="1" ht="43.5">
      <c r="A101" s="13">
        <v>14</v>
      </c>
      <c r="B101" s="9" t="s">
        <v>678</v>
      </c>
      <c r="C101" s="8" t="s">
        <v>10</v>
      </c>
      <c r="D101" s="80">
        <v>1</v>
      </c>
      <c r="E101" s="90">
        <v>120000</v>
      </c>
    </row>
    <row r="102" spans="1:5" s="23" customFormat="1" ht="14.5">
      <c r="A102" s="13"/>
      <c r="B102" s="9"/>
      <c r="C102" s="8"/>
      <c r="D102" s="80"/>
      <c r="E102" s="90"/>
    </row>
    <row r="103" spans="1:5" s="23" customFormat="1" ht="14.5">
      <c r="A103" s="13">
        <v>15</v>
      </c>
      <c r="B103" s="9" t="s">
        <v>844</v>
      </c>
      <c r="C103" s="8" t="s">
        <v>674</v>
      </c>
      <c r="D103" s="82"/>
      <c r="E103" s="90">
        <f>E86*D103</f>
        <v>0</v>
      </c>
    </row>
    <row r="104" spans="1:5" s="23" customFormat="1" ht="14.5">
      <c r="A104" s="13"/>
      <c r="B104" s="9"/>
      <c r="C104" s="8"/>
      <c r="D104" s="82"/>
      <c r="E104" s="90"/>
    </row>
    <row r="105" spans="1:5" s="23" customFormat="1" ht="14.5">
      <c r="A105" s="13"/>
      <c r="B105" s="9"/>
      <c r="C105" s="8"/>
      <c r="D105" s="80"/>
      <c r="E105" s="90"/>
    </row>
    <row r="106" spans="1:5" s="23" customFormat="1" ht="14.5">
      <c r="A106" s="13">
        <v>16</v>
      </c>
      <c r="B106" s="44" t="s">
        <v>833</v>
      </c>
      <c r="C106" s="8"/>
      <c r="D106" s="80"/>
      <c r="E106" s="223"/>
    </row>
    <row r="107" spans="1:5" s="23" customFormat="1" ht="72.5">
      <c r="A107" s="13"/>
      <c r="B107" s="220" t="s">
        <v>845</v>
      </c>
      <c r="C107" s="8" t="s">
        <v>10</v>
      </c>
      <c r="D107" s="80">
        <v>1</v>
      </c>
      <c r="E107" s="223">
        <v>80000</v>
      </c>
    </row>
    <row r="108" spans="1:5" s="23" customFormat="1" ht="14.5">
      <c r="A108" s="13"/>
      <c r="B108" s="44"/>
      <c r="C108" s="8"/>
      <c r="D108" s="80"/>
      <c r="E108" s="223"/>
    </row>
    <row r="109" spans="1:5" s="23" customFormat="1" ht="14.5">
      <c r="A109" s="13">
        <v>17</v>
      </c>
      <c r="B109" s="9" t="s">
        <v>427</v>
      </c>
      <c r="C109" s="8" t="s">
        <v>674</v>
      </c>
      <c r="D109" s="82"/>
      <c r="E109" s="223">
        <f>E107*D109</f>
        <v>0</v>
      </c>
    </row>
    <row r="110" spans="1:5" s="23" customFormat="1" ht="14.5">
      <c r="A110" s="13"/>
      <c r="B110" s="9"/>
      <c r="C110" s="8"/>
      <c r="D110" s="82"/>
      <c r="E110" s="223"/>
    </row>
    <row r="111" spans="1:5" s="23" customFormat="1" ht="14.5">
      <c r="A111" s="13"/>
      <c r="B111" s="9"/>
      <c r="C111" s="8"/>
      <c r="D111" s="82"/>
      <c r="E111" s="223"/>
    </row>
    <row r="112" spans="1:5" s="163" customFormat="1" ht="22.5" customHeight="1">
      <c r="A112" s="161"/>
      <c r="B112" s="156" t="s">
        <v>758</v>
      </c>
      <c r="C112" s="161"/>
      <c r="D112" s="162"/>
      <c r="E112" s="253">
        <f>SUM(E79:E109)</f>
        <v>2870700</v>
      </c>
    </row>
    <row r="113" spans="1:5" s="23" customFormat="1" ht="14.5">
      <c r="A113" s="19"/>
      <c r="B113" s="20"/>
      <c r="C113"/>
      <c r="E113" s="254"/>
    </row>
    <row r="114" spans="1:5" s="23" customFormat="1" ht="14.5">
      <c r="A114" s="19"/>
      <c r="B114" s="20"/>
      <c r="C114"/>
      <c r="E114" s="254"/>
    </row>
    <row r="115" spans="1:5" s="23" customFormat="1" ht="14.5">
      <c r="A115" s="19"/>
      <c r="B115" s="20"/>
      <c r="C115"/>
      <c r="E115" s="254"/>
    </row>
    <row r="116" spans="1:5" s="23" customFormat="1" ht="14.5">
      <c r="A116" s="19"/>
      <c r="B116" s="20"/>
      <c r="C116"/>
      <c r="E116" s="254"/>
    </row>
    <row r="117" spans="1:5" s="23" customFormat="1" ht="14.5">
      <c r="A117" s="19"/>
      <c r="B117" s="20"/>
      <c r="C117"/>
      <c r="E117" s="254"/>
    </row>
    <row r="118" spans="1:5" s="23" customFormat="1" ht="14.5">
      <c r="A118" s="19"/>
      <c r="B118" s="20"/>
      <c r="C118"/>
      <c r="E118" s="254"/>
    </row>
    <row r="119" spans="1:5" s="23" customFormat="1" ht="14.5">
      <c r="A119" s="19"/>
      <c r="B119" s="20"/>
      <c r="C119"/>
      <c r="E119" s="254"/>
    </row>
    <row r="120" spans="1:5" s="23" customFormat="1" ht="14.5">
      <c r="A120" s="19"/>
      <c r="B120" s="20"/>
      <c r="C120"/>
      <c r="E120" s="254"/>
    </row>
    <row r="121" spans="1:5" s="23" customFormat="1" ht="14.5">
      <c r="A121" s="19"/>
      <c r="B121" s="20"/>
      <c r="C121"/>
      <c r="E121" s="254"/>
    </row>
    <row r="122" spans="1:5" s="23" customFormat="1" ht="14.5">
      <c r="A122" s="19"/>
      <c r="B122" s="20"/>
      <c r="C122"/>
      <c r="E122" s="254"/>
    </row>
    <row r="123" spans="1:5" s="23" customFormat="1" ht="14.5">
      <c r="A123" s="19"/>
      <c r="B123" s="20"/>
      <c r="C123"/>
      <c r="E123" s="254"/>
    </row>
    <row r="124" spans="1:5" s="23" customFormat="1" ht="14.5">
      <c r="A124" s="19"/>
      <c r="B124" s="20"/>
      <c r="C124"/>
      <c r="E124" s="254"/>
    </row>
    <row r="125" spans="1:5" s="23" customFormat="1" ht="14.5">
      <c r="A125" s="19"/>
      <c r="B125" s="20"/>
      <c r="C125"/>
      <c r="E125" s="254"/>
    </row>
    <row r="126" spans="1:5" s="23" customFormat="1" ht="14.5">
      <c r="A126" s="19"/>
      <c r="B126" s="20"/>
      <c r="C126"/>
      <c r="E126" s="254"/>
    </row>
    <row r="127" spans="1:5" s="23" customFormat="1" ht="14.5">
      <c r="A127" s="19"/>
      <c r="B127" s="20"/>
      <c r="C127"/>
      <c r="E127" s="254"/>
    </row>
    <row r="128" spans="1:5" s="23" customFormat="1" ht="14.5">
      <c r="A128" s="19"/>
      <c r="B128" s="20"/>
      <c r="C128"/>
      <c r="E128" s="254"/>
    </row>
    <row r="129" spans="1:5" s="23" customFormat="1" ht="14.5">
      <c r="A129" s="19"/>
      <c r="B129" s="20"/>
      <c r="C129"/>
      <c r="E129" s="254"/>
    </row>
    <row r="130" spans="1:5" s="23" customFormat="1" ht="14.5">
      <c r="A130" s="19"/>
      <c r="B130" s="20"/>
      <c r="C130"/>
      <c r="E130" s="254"/>
    </row>
    <row r="131" spans="1:5" s="23" customFormat="1" ht="14.5">
      <c r="A131" s="19"/>
      <c r="B131" s="20"/>
      <c r="C131"/>
      <c r="E131" s="254"/>
    </row>
    <row r="132" spans="1:5" s="23" customFormat="1" ht="14.5">
      <c r="A132" s="19"/>
      <c r="B132" s="20"/>
      <c r="C132"/>
      <c r="E132" s="254"/>
    </row>
    <row r="133" spans="1:5" s="23" customFormat="1" ht="14.5">
      <c r="A133" s="19"/>
      <c r="B133" s="20"/>
      <c r="C133"/>
      <c r="E133" s="254"/>
    </row>
    <row r="134" spans="1:5" s="23" customFormat="1" ht="14.5">
      <c r="A134" s="19"/>
      <c r="B134" s="20"/>
      <c r="C134"/>
      <c r="E134" s="254"/>
    </row>
    <row r="135" spans="1:5" s="23" customFormat="1" ht="14.5">
      <c r="A135" s="19"/>
      <c r="B135" s="20"/>
      <c r="C135"/>
      <c r="E135" s="254"/>
    </row>
    <row r="136" spans="1:5" s="23" customFormat="1" ht="14.5">
      <c r="A136" s="19"/>
      <c r="B136" s="20"/>
      <c r="C136"/>
      <c r="E136" s="254"/>
    </row>
    <row r="137" spans="1:5" s="23" customFormat="1" ht="14.5">
      <c r="A137" s="19"/>
      <c r="B137" s="20"/>
      <c r="C137"/>
      <c r="E137" s="254"/>
    </row>
    <row r="138" spans="1:5" s="23" customFormat="1" ht="14.5">
      <c r="A138" s="19"/>
      <c r="B138" s="20"/>
      <c r="C138"/>
      <c r="E138" s="254"/>
    </row>
    <row r="139" spans="1:5" s="23" customFormat="1" ht="14.5">
      <c r="A139" s="19"/>
      <c r="B139" s="20"/>
      <c r="C139"/>
      <c r="E139" s="254"/>
    </row>
    <row r="140" spans="1:5" s="23" customFormat="1" ht="14.5">
      <c r="A140" s="19"/>
      <c r="B140" s="20"/>
      <c r="C140"/>
      <c r="E140" s="254"/>
    </row>
    <row r="141" spans="1:5" s="23" customFormat="1" ht="14.5">
      <c r="A141" s="19"/>
      <c r="B141" s="20"/>
      <c r="C141"/>
      <c r="E141" s="254"/>
    </row>
    <row r="142" spans="1:5" s="23" customFormat="1" ht="14.5">
      <c r="A142" s="19"/>
      <c r="B142" s="20"/>
      <c r="C142"/>
      <c r="E142" s="254"/>
    </row>
    <row r="143" spans="1:5" s="23" customFormat="1" ht="14.5">
      <c r="A143" s="19"/>
      <c r="B143" s="20"/>
      <c r="C143"/>
      <c r="E143" s="254"/>
    </row>
    <row r="144" spans="1:5" s="23" customFormat="1" ht="14.5">
      <c r="A144" s="19"/>
      <c r="B144" s="20"/>
      <c r="C144"/>
      <c r="E144" s="254"/>
    </row>
    <row r="145" spans="1:5" s="23" customFormat="1" ht="14.5">
      <c r="A145" s="19"/>
      <c r="B145" s="20"/>
      <c r="C145"/>
      <c r="E145" s="254"/>
    </row>
    <row r="146" spans="1:5" s="23" customFormat="1" ht="14.5">
      <c r="A146" s="19"/>
      <c r="B146" s="20"/>
      <c r="C146"/>
      <c r="E146" s="254"/>
    </row>
    <row r="147" spans="1:5" s="23" customFormat="1" ht="14.5">
      <c r="A147" s="19"/>
      <c r="B147" s="20"/>
      <c r="C147"/>
      <c r="E147" s="254"/>
    </row>
    <row r="148" spans="1:5" s="23" customFormat="1" ht="14.5">
      <c r="A148" s="19"/>
      <c r="B148" s="20"/>
      <c r="C148"/>
      <c r="E148" s="254"/>
    </row>
    <row r="149" spans="1:5" s="23" customFormat="1" ht="14.5">
      <c r="A149" s="19"/>
      <c r="B149" s="20"/>
      <c r="C149"/>
      <c r="E149" s="254"/>
    </row>
    <row r="150" spans="1:5" s="23" customFormat="1" ht="14.5">
      <c r="A150" s="19"/>
      <c r="B150" s="20"/>
      <c r="C150"/>
      <c r="E150" s="254"/>
    </row>
    <row r="151" spans="1:5" s="23" customFormat="1" ht="14.5">
      <c r="A151" s="19"/>
      <c r="B151" s="20"/>
      <c r="C151"/>
      <c r="E151" s="254"/>
    </row>
    <row r="152" spans="1:5" s="23" customFormat="1" ht="14.5">
      <c r="A152" s="19"/>
      <c r="B152" s="20"/>
      <c r="C152"/>
      <c r="E152" s="254"/>
    </row>
    <row r="153" spans="1:5" s="23" customFormat="1" ht="14.5">
      <c r="A153" s="19"/>
      <c r="B153" s="20"/>
      <c r="C153"/>
      <c r="E153" s="254"/>
    </row>
    <row r="154" spans="1:5" s="23" customFormat="1" ht="14.5">
      <c r="A154" s="19"/>
      <c r="B154" s="20"/>
      <c r="C154"/>
      <c r="E154" s="254"/>
    </row>
    <row r="155" spans="1:5" s="23" customFormat="1" ht="14.5">
      <c r="A155" s="19"/>
      <c r="B155" s="20"/>
      <c r="C155"/>
      <c r="E155" s="254"/>
    </row>
    <row r="156" spans="1:5" s="23" customFormat="1" ht="14.5">
      <c r="A156" s="19"/>
      <c r="B156" s="20"/>
      <c r="C156"/>
      <c r="E156" s="254"/>
    </row>
    <row r="157" spans="1:5" s="23" customFormat="1" ht="14.5">
      <c r="A157" s="19"/>
      <c r="B157" s="20"/>
      <c r="C157"/>
      <c r="E157" s="254"/>
    </row>
    <row r="158" spans="1:5" s="23" customFormat="1" ht="14.5">
      <c r="A158" s="19"/>
      <c r="B158" s="20"/>
      <c r="C158"/>
      <c r="E158" s="254"/>
    </row>
    <row r="159" spans="1:5" s="23" customFormat="1" ht="14.5">
      <c r="A159" s="19"/>
      <c r="B159" s="20"/>
      <c r="C159"/>
      <c r="E159" s="254"/>
    </row>
    <row r="160" spans="1:5" s="23" customFormat="1" ht="14.5">
      <c r="A160" s="19"/>
      <c r="B160" s="20"/>
      <c r="C160"/>
      <c r="E160" s="254"/>
    </row>
    <row r="161" spans="1:5" s="23" customFormat="1" ht="14.5">
      <c r="A161" s="19"/>
      <c r="B161" s="20"/>
      <c r="C161"/>
      <c r="E161" s="254"/>
    </row>
    <row r="162" spans="1:5" s="23" customFormat="1" ht="14.5">
      <c r="A162" s="19"/>
      <c r="B162" s="20"/>
      <c r="C162"/>
      <c r="E162" s="254"/>
    </row>
    <row r="163" spans="1:5" s="23" customFormat="1" ht="14.5">
      <c r="A163" s="19"/>
      <c r="B163" s="20"/>
      <c r="C163"/>
      <c r="E163" s="254"/>
    </row>
    <row r="164" spans="1:5" s="23" customFormat="1" ht="14.5">
      <c r="A164" s="19"/>
      <c r="B164" s="20"/>
      <c r="C164"/>
      <c r="E164" s="254"/>
    </row>
    <row r="165" spans="1:5" s="23" customFormat="1" ht="14.5">
      <c r="A165" s="19"/>
      <c r="B165" s="20"/>
      <c r="C165"/>
      <c r="E165" s="254"/>
    </row>
    <row r="166" spans="1:5" s="23" customFormat="1" ht="14.5">
      <c r="A166" s="19"/>
      <c r="B166" s="20"/>
      <c r="C166"/>
      <c r="E166" s="254"/>
    </row>
    <row r="167" spans="1:5" s="23" customFormat="1" ht="14.5">
      <c r="A167" s="19"/>
      <c r="B167" s="20"/>
      <c r="C167"/>
      <c r="E167" s="254"/>
    </row>
    <row r="168" spans="1:5" s="23" customFormat="1" ht="14.5">
      <c r="A168" s="19"/>
      <c r="B168" s="20"/>
      <c r="C168"/>
      <c r="E168" s="254"/>
    </row>
    <row r="169" spans="1:5" s="23" customFormat="1" ht="14.5">
      <c r="A169" s="19"/>
      <c r="B169" s="20"/>
      <c r="C169"/>
      <c r="E169" s="254"/>
    </row>
    <row r="170" spans="1:5" s="23" customFormat="1" ht="14.5">
      <c r="A170" s="19"/>
      <c r="B170" s="20"/>
      <c r="C170"/>
      <c r="E170" s="254"/>
    </row>
    <row r="171" spans="1:5" s="23" customFormat="1" ht="14.5">
      <c r="A171" s="19"/>
      <c r="B171" s="20"/>
      <c r="C171"/>
      <c r="E171" s="254"/>
    </row>
    <row r="172" spans="1:5" s="23" customFormat="1" ht="14.5">
      <c r="A172" s="19"/>
      <c r="B172" s="20"/>
      <c r="C172"/>
      <c r="E172" s="254"/>
    </row>
    <row r="173" spans="1:5" s="23" customFormat="1" ht="14.5">
      <c r="A173" s="19"/>
      <c r="B173" s="20"/>
      <c r="C173"/>
      <c r="E173" s="254"/>
    </row>
    <row r="174" spans="1:5" s="23" customFormat="1" ht="14.5">
      <c r="A174" s="19"/>
      <c r="B174" s="20"/>
      <c r="C174"/>
      <c r="E174" s="254"/>
    </row>
    <row r="175" spans="1:5" s="23" customFormat="1" ht="14.5">
      <c r="A175" s="19"/>
      <c r="B175" s="20"/>
      <c r="C175"/>
      <c r="E175" s="254"/>
    </row>
    <row r="176" spans="1:5" s="23" customFormat="1" ht="14.5">
      <c r="A176" s="19"/>
      <c r="B176" s="20"/>
      <c r="C176"/>
      <c r="E176" s="254"/>
    </row>
    <row r="177" spans="1:5" s="23" customFormat="1" ht="14.5">
      <c r="A177" s="19"/>
      <c r="B177" s="20"/>
      <c r="C177"/>
      <c r="E177" s="254"/>
    </row>
    <row r="178" spans="1:5" s="23" customFormat="1" ht="14.5">
      <c r="A178" s="19"/>
      <c r="B178" s="20"/>
      <c r="C178"/>
      <c r="E178" s="254"/>
    </row>
    <row r="179" spans="1:5" s="23" customFormat="1" ht="14.5">
      <c r="A179" s="19"/>
      <c r="B179" s="20"/>
      <c r="C179"/>
      <c r="E179" s="254"/>
    </row>
    <row r="180" spans="1:5" s="23" customFormat="1" ht="14.5">
      <c r="A180" s="19"/>
      <c r="B180" s="20"/>
      <c r="C180"/>
      <c r="E180" s="254"/>
    </row>
    <row r="181" spans="1:5" s="23" customFormat="1" ht="14.5">
      <c r="A181" s="19"/>
      <c r="B181" s="20"/>
      <c r="C181"/>
      <c r="E181" s="254"/>
    </row>
    <row r="182" spans="1:5" s="23" customFormat="1" ht="14.5">
      <c r="A182" s="19"/>
      <c r="B182" s="20"/>
      <c r="C182"/>
      <c r="E182" s="254"/>
    </row>
    <row r="183" spans="1:5" s="23" customFormat="1" ht="14.5">
      <c r="A183" s="19"/>
      <c r="B183" s="20"/>
      <c r="C183"/>
      <c r="E183" s="254"/>
    </row>
    <row r="184" spans="1:5" s="23" customFormat="1" ht="14.5">
      <c r="A184" s="19"/>
      <c r="B184" s="20"/>
      <c r="C184"/>
      <c r="E184" s="254"/>
    </row>
    <row r="185" spans="1:5" s="23" customFormat="1" ht="14.5">
      <c r="A185" s="19"/>
      <c r="B185" s="20"/>
      <c r="C185"/>
      <c r="E185" s="254"/>
    </row>
    <row r="186" spans="1:5" s="23" customFormat="1" ht="14.5">
      <c r="A186" s="19"/>
      <c r="B186" s="20"/>
      <c r="C186"/>
      <c r="E186" s="254"/>
    </row>
    <row r="187" spans="1:5" s="23" customFormat="1" ht="14.5">
      <c r="A187" s="19"/>
      <c r="B187" s="20"/>
      <c r="C187"/>
      <c r="E187" s="254"/>
    </row>
    <row r="188" spans="1:5" s="23" customFormat="1" ht="14.5">
      <c r="A188" s="19"/>
      <c r="B188" s="20"/>
      <c r="C188"/>
      <c r="E188" s="254"/>
    </row>
    <row r="189" spans="1:5" s="23" customFormat="1" ht="14.5">
      <c r="A189" s="19"/>
      <c r="B189" s="20"/>
      <c r="C189"/>
      <c r="E189" s="254"/>
    </row>
    <row r="190" spans="1:5" s="23" customFormat="1" ht="14.5">
      <c r="A190" s="19"/>
      <c r="B190" s="20"/>
      <c r="C190"/>
      <c r="E190" s="254"/>
    </row>
    <row r="191" spans="1:5" s="23" customFormat="1" ht="14.5">
      <c r="A191" s="19"/>
      <c r="B191" s="20"/>
      <c r="C191"/>
      <c r="E191" s="254"/>
    </row>
    <row r="192" spans="1:5" s="23" customFormat="1" ht="14.5">
      <c r="A192" s="19"/>
      <c r="B192" s="20"/>
      <c r="C192"/>
      <c r="E192" s="254"/>
    </row>
    <row r="193" spans="1:5" s="23" customFormat="1" ht="14.5">
      <c r="A193" s="19"/>
      <c r="B193" s="20"/>
      <c r="C193"/>
      <c r="E193" s="254"/>
    </row>
    <row r="194" spans="1:5" s="23" customFormat="1" ht="14.5">
      <c r="A194" s="19"/>
      <c r="B194" s="20"/>
      <c r="C194"/>
      <c r="E194" s="254"/>
    </row>
    <row r="195" spans="1:5" s="23" customFormat="1" ht="14.5">
      <c r="A195" s="19"/>
      <c r="B195" s="20"/>
      <c r="C195"/>
      <c r="E195" s="254"/>
    </row>
    <row r="196" spans="1:5" s="23" customFormat="1" ht="14.5">
      <c r="A196" s="19"/>
      <c r="B196" s="20"/>
      <c r="C196"/>
      <c r="E196" s="254"/>
    </row>
    <row r="197" spans="1:5" s="23" customFormat="1" ht="14.5">
      <c r="A197" s="19"/>
      <c r="B197" s="20"/>
      <c r="C197"/>
      <c r="E197" s="254"/>
    </row>
    <row r="198" spans="1:5" s="23" customFormat="1" ht="14.5">
      <c r="A198" s="19"/>
      <c r="B198" s="20"/>
      <c r="C198"/>
      <c r="E198" s="254"/>
    </row>
    <row r="199" spans="1:5" s="23" customFormat="1" ht="14.5">
      <c r="A199" s="19"/>
      <c r="B199" s="20"/>
      <c r="C199"/>
      <c r="E199" s="254"/>
    </row>
    <row r="200" spans="1:5" s="23" customFormat="1" ht="14.5">
      <c r="A200" s="19"/>
      <c r="B200" s="20"/>
      <c r="C200"/>
      <c r="E200" s="254"/>
    </row>
    <row r="201" spans="1:5" s="23" customFormat="1" ht="14.5">
      <c r="A201" s="19"/>
      <c r="B201" s="20"/>
      <c r="C201"/>
      <c r="E201" s="254"/>
    </row>
    <row r="202" spans="1:5" s="23" customFormat="1" ht="14.5">
      <c r="A202" s="19"/>
      <c r="B202" s="20"/>
      <c r="C202"/>
      <c r="E202" s="254"/>
    </row>
    <row r="203" spans="1:5" s="23" customFormat="1" ht="14.5">
      <c r="A203" s="19"/>
      <c r="B203" s="20"/>
      <c r="C203"/>
      <c r="E203" s="254"/>
    </row>
    <row r="204" spans="1:5" s="23" customFormat="1" ht="14.5">
      <c r="A204" s="19"/>
      <c r="B204" s="20"/>
      <c r="C204"/>
      <c r="E204" s="254"/>
    </row>
    <row r="205" spans="1:5" s="23" customFormat="1" ht="14.5">
      <c r="A205" s="19"/>
      <c r="B205" s="20"/>
      <c r="C205"/>
      <c r="E205" s="254"/>
    </row>
    <row r="206" spans="1:5" s="23" customFormat="1" ht="14.5">
      <c r="A206" s="19"/>
      <c r="B206" s="20"/>
      <c r="C206"/>
      <c r="E206" s="254"/>
    </row>
    <row r="207" spans="1:5" s="23" customFormat="1" ht="14.5">
      <c r="A207" s="19"/>
      <c r="B207" s="20"/>
      <c r="C207"/>
      <c r="E207" s="254"/>
    </row>
    <row r="208" spans="1:5" s="23" customFormat="1" ht="14.5">
      <c r="A208" s="19"/>
      <c r="B208" s="20"/>
      <c r="C208"/>
      <c r="E208" s="254"/>
    </row>
    <row r="209" spans="1:5" s="23" customFormat="1" ht="14.5">
      <c r="A209" s="19"/>
      <c r="B209" s="20"/>
      <c r="C209"/>
      <c r="E209" s="254"/>
    </row>
    <row r="210" spans="1:5" s="23" customFormat="1" ht="14.5">
      <c r="A210" s="19"/>
      <c r="B210" s="20"/>
      <c r="C210"/>
      <c r="E210" s="254"/>
    </row>
    <row r="211" spans="1:5" s="23" customFormat="1" ht="14.5">
      <c r="A211" s="19"/>
      <c r="B211" s="20"/>
      <c r="C211"/>
      <c r="E211" s="254"/>
    </row>
    <row r="212" spans="1:5" s="23" customFormat="1" ht="14.5">
      <c r="A212" s="19"/>
      <c r="B212" s="20"/>
      <c r="C212"/>
      <c r="E212" s="254"/>
    </row>
    <row r="213" spans="1:5" s="23" customFormat="1" ht="14.5">
      <c r="A213" s="19"/>
      <c r="B213" s="20"/>
      <c r="C213"/>
      <c r="E213" s="254"/>
    </row>
    <row r="214" spans="1:5" s="23" customFormat="1" ht="14.5">
      <c r="A214" s="19"/>
      <c r="B214" s="20"/>
      <c r="C214"/>
      <c r="E214" s="254"/>
    </row>
    <row r="215" spans="1:5" s="23" customFormat="1" ht="14.5">
      <c r="A215" s="19"/>
      <c r="B215" s="20"/>
      <c r="C215"/>
      <c r="E215" s="254"/>
    </row>
    <row r="216" spans="1:5" s="23" customFormat="1" ht="14.5">
      <c r="A216" s="19"/>
      <c r="B216" s="20"/>
      <c r="C216"/>
      <c r="E216" s="254"/>
    </row>
    <row r="217" spans="1:5" s="23" customFormat="1" ht="14.5">
      <c r="A217" s="19"/>
      <c r="B217" s="20"/>
      <c r="C217"/>
      <c r="E217" s="254"/>
    </row>
    <row r="218" spans="1:5" s="23" customFormat="1" ht="14.5">
      <c r="A218" s="19"/>
      <c r="B218" s="20"/>
      <c r="C218"/>
      <c r="E218" s="254"/>
    </row>
    <row r="219" spans="1:5" s="23" customFormat="1" ht="14.5">
      <c r="A219" s="19"/>
      <c r="B219" s="20"/>
      <c r="C219"/>
      <c r="E219" s="254"/>
    </row>
    <row r="220" spans="1:5" s="23" customFormat="1" ht="14.5">
      <c r="A220" s="19"/>
      <c r="B220" s="20"/>
      <c r="C220"/>
      <c r="E220" s="254"/>
    </row>
    <row r="221" spans="1:5" s="23" customFormat="1" ht="14.5">
      <c r="A221" s="19"/>
      <c r="B221" s="20"/>
      <c r="C221"/>
      <c r="E221" s="254"/>
    </row>
    <row r="222" spans="1:5" s="23" customFormat="1" ht="14.5">
      <c r="A222" s="19"/>
      <c r="B222" s="20"/>
      <c r="C222"/>
      <c r="E222" s="254"/>
    </row>
    <row r="223" spans="1:5" s="23" customFormat="1" ht="14.5">
      <c r="A223" s="19"/>
      <c r="B223" s="20"/>
      <c r="C223"/>
      <c r="E223" s="254"/>
    </row>
    <row r="224" spans="1:5" s="23" customFormat="1" ht="14.5">
      <c r="A224" s="19"/>
      <c r="B224" s="20"/>
      <c r="C224"/>
      <c r="E224" s="254"/>
    </row>
    <row r="225" spans="1:5" s="23" customFormat="1" ht="14.5">
      <c r="A225" s="19"/>
      <c r="B225" s="20"/>
      <c r="C225"/>
      <c r="E225" s="254"/>
    </row>
    <row r="226" spans="1:5" s="23" customFormat="1" ht="14.5">
      <c r="A226" s="19"/>
      <c r="B226" s="20"/>
      <c r="C226"/>
      <c r="E226" s="254"/>
    </row>
    <row r="227" spans="1:5" s="23" customFormat="1" ht="14.5">
      <c r="A227" s="19"/>
      <c r="B227" s="20"/>
      <c r="C227"/>
      <c r="E227" s="254"/>
    </row>
    <row r="228" spans="1:5" s="23" customFormat="1" ht="14.5">
      <c r="A228" s="19"/>
      <c r="B228" s="20"/>
      <c r="C228"/>
      <c r="E228" s="254"/>
    </row>
    <row r="229" spans="1:5" s="23" customFormat="1" ht="14.5">
      <c r="A229" s="19"/>
      <c r="B229" s="20"/>
      <c r="C229"/>
      <c r="E229" s="254"/>
    </row>
    <row r="230" spans="1:5" s="23" customFormat="1" ht="14.5">
      <c r="A230" s="19"/>
      <c r="B230" s="20"/>
      <c r="C230"/>
      <c r="E230" s="254"/>
    </row>
    <row r="231" spans="1:5" s="23" customFormat="1" ht="14.5">
      <c r="A231" s="19"/>
      <c r="B231" s="20"/>
      <c r="C231"/>
      <c r="E231" s="254"/>
    </row>
    <row r="232" spans="1:5" s="23" customFormat="1" ht="14.5">
      <c r="A232" s="19"/>
      <c r="B232" s="20"/>
      <c r="C232"/>
      <c r="E232" s="254"/>
    </row>
    <row r="233" spans="1:5" s="23" customFormat="1" ht="14.5">
      <c r="A233" s="19"/>
      <c r="B233" s="20"/>
      <c r="C233"/>
      <c r="E233" s="254"/>
    </row>
    <row r="234" spans="1:5" s="23" customFormat="1" ht="14.5">
      <c r="A234" s="19"/>
      <c r="B234" s="20"/>
      <c r="C234"/>
      <c r="E234" s="254"/>
    </row>
    <row r="235" spans="1:5" s="23" customFormat="1" ht="14.5">
      <c r="A235" s="19"/>
      <c r="B235" s="20"/>
      <c r="C235"/>
      <c r="E235" s="254"/>
    </row>
    <row r="236" spans="1:5" s="23" customFormat="1" ht="14.5">
      <c r="A236" s="19"/>
      <c r="B236" s="20"/>
      <c r="C236"/>
      <c r="E236" s="254"/>
    </row>
    <row r="237" spans="1:5" s="23" customFormat="1" ht="14.5">
      <c r="A237" s="19"/>
      <c r="B237" s="20"/>
      <c r="C237"/>
      <c r="E237" s="254"/>
    </row>
    <row r="238" spans="1:5" s="23" customFormat="1" ht="14.5">
      <c r="A238" s="19"/>
      <c r="B238" s="20"/>
      <c r="C238"/>
      <c r="E238" s="254"/>
    </row>
    <row r="239" spans="1:5" s="23" customFormat="1" ht="14.5">
      <c r="A239" s="19"/>
      <c r="B239" s="20"/>
      <c r="C239"/>
      <c r="E239" s="254"/>
    </row>
    <row r="240" spans="1:5" s="23" customFormat="1" ht="14.5">
      <c r="A240" s="19"/>
      <c r="B240" s="20"/>
      <c r="C240"/>
      <c r="E240" s="254"/>
    </row>
    <row r="241" spans="1:5" s="23" customFormat="1" ht="14.5">
      <c r="A241" s="19"/>
      <c r="B241" s="20"/>
      <c r="C241"/>
      <c r="E241" s="254"/>
    </row>
    <row r="242" spans="1:5" s="23" customFormat="1" ht="14.5">
      <c r="A242" s="19"/>
      <c r="B242" s="20"/>
      <c r="C242"/>
      <c r="E242" s="254"/>
    </row>
    <row r="243" spans="1:5" s="23" customFormat="1" ht="14.5">
      <c r="A243" s="19"/>
      <c r="B243" s="20"/>
      <c r="C243"/>
      <c r="E243" s="254"/>
    </row>
    <row r="244" spans="1:5" s="23" customFormat="1" ht="14.5">
      <c r="A244" s="19"/>
      <c r="B244" s="20"/>
      <c r="C244"/>
      <c r="E244" s="254"/>
    </row>
    <row r="245" spans="1:5" s="23" customFormat="1" ht="14.5">
      <c r="A245" s="19"/>
      <c r="B245" s="20"/>
      <c r="C245"/>
      <c r="E245" s="254"/>
    </row>
    <row r="246" spans="1:5" s="23" customFormat="1" ht="14.5">
      <c r="A246" s="19"/>
      <c r="B246" s="20"/>
      <c r="C246"/>
      <c r="E246" s="254"/>
    </row>
    <row r="247" spans="1:5" s="23" customFormat="1" ht="14.5">
      <c r="A247" s="19"/>
      <c r="B247" s="20"/>
      <c r="C247"/>
      <c r="E247" s="254"/>
    </row>
    <row r="248" spans="1:5" s="23" customFormat="1" ht="14.5">
      <c r="A248" s="19"/>
      <c r="B248" s="20"/>
      <c r="C248"/>
      <c r="E248" s="254"/>
    </row>
    <row r="249" spans="1:5" s="23" customFormat="1" ht="14.5">
      <c r="A249" s="19"/>
      <c r="B249" s="20"/>
      <c r="C249"/>
      <c r="E249" s="254"/>
    </row>
    <row r="250" spans="1:5" s="23" customFormat="1" ht="14.5">
      <c r="A250" s="19"/>
      <c r="B250" s="20"/>
      <c r="C250"/>
      <c r="E250" s="254"/>
    </row>
    <row r="251" spans="1:5" s="23" customFormat="1" ht="14.5">
      <c r="A251" s="19"/>
      <c r="B251" s="20"/>
      <c r="C251"/>
      <c r="E251" s="254"/>
    </row>
    <row r="252" spans="1:5" s="23" customFormat="1" ht="14.5">
      <c r="A252" s="19"/>
      <c r="B252" s="20"/>
      <c r="C252"/>
      <c r="E252" s="254"/>
    </row>
    <row r="253" spans="1:5" s="23" customFormat="1" ht="14.5">
      <c r="A253" s="19"/>
      <c r="B253" s="20"/>
      <c r="C253"/>
      <c r="E253" s="254"/>
    </row>
    <row r="254" spans="1:5" s="23" customFormat="1" ht="14.5">
      <c r="A254" s="19"/>
      <c r="B254" s="20"/>
      <c r="C254"/>
      <c r="E254" s="254"/>
    </row>
    <row r="255" spans="1:5" s="23" customFormat="1" ht="14.5">
      <c r="A255" s="19"/>
      <c r="B255" s="20"/>
      <c r="C255"/>
      <c r="E255" s="254"/>
    </row>
    <row r="256" spans="1:5" s="23" customFormat="1" ht="14.5">
      <c r="A256" s="19"/>
      <c r="B256" s="20"/>
      <c r="C256"/>
      <c r="E256" s="254"/>
    </row>
    <row r="257" spans="1:5" s="23" customFormat="1" ht="14.5">
      <c r="A257" s="19"/>
      <c r="B257" s="20"/>
      <c r="C257"/>
      <c r="E257" s="254"/>
    </row>
    <row r="258" spans="1:5" s="23" customFormat="1" ht="14.5">
      <c r="A258" s="19"/>
      <c r="B258" s="20"/>
      <c r="C258"/>
      <c r="E258" s="254"/>
    </row>
    <row r="259" spans="1:5" s="23" customFormat="1" ht="14.5">
      <c r="A259" s="19"/>
      <c r="B259" s="20"/>
      <c r="C259"/>
      <c r="E259" s="254"/>
    </row>
    <row r="260" spans="1:5" s="23" customFormat="1" ht="14.5">
      <c r="A260" s="19"/>
      <c r="B260" s="20"/>
      <c r="C260"/>
      <c r="E260" s="254"/>
    </row>
    <row r="261" spans="1:5" s="23" customFormat="1" ht="14.5">
      <c r="A261" s="19"/>
      <c r="B261" s="20"/>
      <c r="C261"/>
      <c r="E261" s="254"/>
    </row>
    <row r="262" spans="1:5" s="23" customFormat="1" ht="14.5">
      <c r="A262" s="19"/>
      <c r="B262" s="20"/>
      <c r="C262"/>
      <c r="E262" s="254"/>
    </row>
    <row r="263" spans="1:5" s="23" customFormat="1" ht="14.5">
      <c r="A263" s="19"/>
      <c r="B263" s="20"/>
      <c r="C263"/>
      <c r="E263" s="254"/>
    </row>
    <row r="264" spans="1:5" s="23" customFormat="1" ht="14.5">
      <c r="A264" s="19"/>
      <c r="B264" s="20"/>
      <c r="C264"/>
      <c r="E264" s="254"/>
    </row>
    <row r="265" spans="1:5" s="23" customFormat="1" ht="14.5">
      <c r="A265" s="19"/>
      <c r="B265" s="20"/>
      <c r="C265"/>
      <c r="E265" s="254"/>
    </row>
    <row r="266" spans="1:5" s="23" customFormat="1" ht="14.5">
      <c r="A266" s="19"/>
      <c r="B266" s="20"/>
      <c r="C266"/>
      <c r="E266" s="254"/>
    </row>
    <row r="267" spans="1:5" s="23" customFormat="1" ht="14.5">
      <c r="A267" s="19"/>
      <c r="B267" s="20"/>
      <c r="C267"/>
      <c r="E267" s="254"/>
    </row>
    <row r="268" spans="1:5" s="23" customFormat="1" ht="14.5">
      <c r="A268" s="19"/>
      <c r="B268" s="20"/>
      <c r="C268"/>
      <c r="E268" s="254"/>
    </row>
    <row r="269" spans="1:5" s="23" customFormat="1" ht="14.5">
      <c r="A269" s="19"/>
      <c r="B269" s="20"/>
      <c r="C269"/>
      <c r="E269" s="254"/>
    </row>
    <row r="270" spans="1:5" s="23" customFormat="1" ht="14.5">
      <c r="A270" s="19"/>
      <c r="B270" s="20"/>
      <c r="C270"/>
      <c r="E270" s="254"/>
    </row>
    <row r="271" spans="1:5" s="23" customFormat="1" ht="14.5">
      <c r="A271" s="19"/>
      <c r="B271" s="20"/>
      <c r="C271"/>
      <c r="E271" s="254"/>
    </row>
    <row r="272" spans="1:5" s="23" customFormat="1" ht="14.5">
      <c r="A272" s="19"/>
      <c r="B272" s="20"/>
      <c r="C272"/>
      <c r="E272" s="254"/>
    </row>
    <row r="273" spans="1:5" s="23" customFormat="1" ht="14.5">
      <c r="A273" s="19"/>
      <c r="B273" s="20"/>
      <c r="C273"/>
      <c r="E273" s="254"/>
    </row>
    <row r="274" spans="1:5" s="23" customFormat="1" ht="14.5">
      <c r="A274" s="19"/>
      <c r="B274" s="20"/>
      <c r="C274"/>
      <c r="E274" s="254"/>
    </row>
    <row r="275" spans="1:5" s="23" customFormat="1" ht="14.5">
      <c r="A275" s="19"/>
      <c r="B275" s="20"/>
      <c r="C275"/>
      <c r="E275" s="254"/>
    </row>
    <row r="276" spans="1:5" s="23" customFormat="1" ht="14.5">
      <c r="A276" s="19"/>
      <c r="B276" s="20"/>
      <c r="C276"/>
      <c r="E276" s="254"/>
    </row>
    <row r="277" spans="1:5" s="23" customFormat="1" ht="14.5">
      <c r="A277" s="19"/>
      <c r="B277" s="20"/>
      <c r="C277"/>
      <c r="E277" s="254"/>
    </row>
    <row r="278" spans="1:5" s="23" customFormat="1" ht="14.5">
      <c r="A278" s="19"/>
      <c r="B278" s="20"/>
      <c r="C278"/>
      <c r="E278" s="254"/>
    </row>
    <row r="279" spans="1:5" s="23" customFormat="1" ht="14.5">
      <c r="A279" s="19"/>
      <c r="B279" s="20"/>
      <c r="C279"/>
      <c r="E279" s="254"/>
    </row>
    <row r="280" spans="1:5" s="23" customFormat="1" ht="14.5">
      <c r="A280" s="19"/>
      <c r="B280" s="20"/>
      <c r="C280"/>
      <c r="E280" s="254"/>
    </row>
    <row r="281" spans="1:5" s="23" customFormat="1" ht="14.5">
      <c r="A281" s="19"/>
      <c r="B281" s="20"/>
      <c r="C281"/>
      <c r="E281" s="254"/>
    </row>
    <row r="282" spans="1:5" s="23" customFormat="1" ht="14.5">
      <c r="A282" s="19"/>
      <c r="B282" s="20"/>
      <c r="C282"/>
      <c r="E282" s="254"/>
    </row>
    <row r="283" spans="1:5" s="23" customFormat="1" ht="14.5">
      <c r="A283" s="19"/>
      <c r="B283" s="20"/>
      <c r="C283"/>
      <c r="E283" s="254"/>
    </row>
    <row r="284" spans="1:5" s="23" customFormat="1" ht="14.5">
      <c r="A284" s="19"/>
      <c r="B284" s="20"/>
      <c r="C284"/>
      <c r="E284" s="254"/>
    </row>
    <row r="285" spans="1:5" s="23" customFormat="1" ht="14.5">
      <c r="A285" s="19"/>
      <c r="B285" s="20"/>
      <c r="C285"/>
      <c r="E285" s="254"/>
    </row>
    <row r="286" spans="1:5" s="23" customFormat="1" ht="14.5">
      <c r="A286" s="19"/>
      <c r="B286" s="20"/>
      <c r="C286"/>
      <c r="E286" s="254"/>
    </row>
    <row r="287" spans="1:5" s="23" customFormat="1" ht="14.5">
      <c r="A287" s="19"/>
      <c r="B287" s="20"/>
      <c r="C287"/>
      <c r="E287" s="254"/>
    </row>
    <row r="288" spans="1:5" s="23" customFormat="1" ht="14.5">
      <c r="A288" s="19"/>
      <c r="B288" s="20"/>
      <c r="C288"/>
      <c r="E288" s="254"/>
    </row>
    <row r="289" spans="1:5" s="23" customFormat="1" ht="14.5">
      <c r="A289" s="19"/>
      <c r="B289" s="20"/>
      <c r="C289"/>
      <c r="E289" s="254"/>
    </row>
    <row r="290" spans="1:5" s="23" customFormat="1" ht="14.5">
      <c r="A290" s="19"/>
      <c r="B290" s="20"/>
      <c r="C290"/>
      <c r="E290" s="254"/>
    </row>
    <row r="291" spans="1:5" s="23" customFormat="1" ht="14.5">
      <c r="A291" s="19"/>
      <c r="B291" s="20"/>
      <c r="C291"/>
      <c r="E291" s="254"/>
    </row>
    <row r="292" spans="1:5" s="23" customFormat="1" ht="14.5">
      <c r="A292" s="19"/>
      <c r="B292" s="20"/>
      <c r="C292"/>
      <c r="E292" s="254"/>
    </row>
    <row r="293" spans="1:5" s="23" customFormat="1" ht="14.5">
      <c r="A293" s="19"/>
      <c r="B293" s="20"/>
      <c r="C293"/>
      <c r="E293" s="254"/>
    </row>
    <row r="294" spans="1:5" s="23" customFormat="1" ht="14.5">
      <c r="A294" s="19"/>
      <c r="B294" s="20"/>
      <c r="C294"/>
      <c r="E294" s="254"/>
    </row>
    <row r="295" spans="1:5" s="23" customFormat="1" ht="14.5">
      <c r="A295" s="19"/>
      <c r="B295" s="20"/>
      <c r="C295"/>
      <c r="E295" s="254"/>
    </row>
    <row r="296" spans="1:5" s="23" customFormat="1" ht="14.5">
      <c r="A296" s="19"/>
      <c r="B296" s="20"/>
      <c r="C296"/>
      <c r="E296" s="254"/>
    </row>
    <row r="297" spans="1:5" s="23" customFormat="1" ht="14.5">
      <c r="A297" s="19"/>
      <c r="B297" s="20"/>
      <c r="C297"/>
      <c r="E297" s="254"/>
    </row>
    <row r="298" spans="1:5" s="23" customFormat="1" ht="14.5">
      <c r="A298" s="19"/>
      <c r="B298" s="20"/>
      <c r="C298"/>
      <c r="E298" s="254"/>
    </row>
    <row r="299" spans="1:5" s="23" customFormat="1" ht="14.5">
      <c r="A299" s="19"/>
      <c r="B299" s="20"/>
      <c r="C299"/>
      <c r="E299" s="254"/>
    </row>
    <row r="300" spans="1:5" s="23" customFormat="1" ht="14.5">
      <c r="A300" s="19"/>
      <c r="B300" s="20"/>
      <c r="C300"/>
      <c r="E300" s="254"/>
    </row>
    <row r="301" spans="1:5" s="23" customFormat="1" ht="14.5">
      <c r="A301" s="19"/>
      <c r="B301" s="20"/>
      <c r="C301"/>
      <c r="E301" s="254"/>
    </row>
    <row r="302" spans="1:5" s="23" customFormat="1" ht="14.5">
      <c r="A302" s="19"/>
      <c r="B302" s="20"/>
      <c r="C302"/>
      <c r="E302" s="254"/>
    </row>
    <row r="303" spans="1:5" s="23" customFormat="1" ht="14.5">
      <c r="A303" s="19"/>
      <c r="B303" s="20"/>
      <c r="C303"/>
      <c r="E303" s="254"/>
    </row>
    <row r="304" spans="1:5" s="23" customFormat="1" ht="14.5">
      <c r="A304" s="19"/>
      <c r="B304" s="20"/>
      <c r="C304"/>
      <c r="E304" s="254"/>
    </row>
    <row r="305" spans="1:5" s="23" customFormat="1" ht="14.5">
      <c r="A305" s="19"/>
      <c r="B305" s="20"/>
      <c r="C305"/>
      <c r="E305" s="254"/>
    </row>
    <row r="306" spans="1:5" s="23" customFormat="1" ht="14.5">
      <c r="A306" s="19"/>
      <c r="B306" s="20"/>
      <c r="C306"/>
      <c r="E306" s="254"/>
    </row>
    <row r="307" spans="1:5" s="23" customFormat="1" ht="14.5">
      <c r="A307" s="19"/>
      <c r="B307" s="20"/>
      <c r="C307"/>
      <c r="E307" s="254"/>
    </row>
    <row r="308" spans="1:5" s="23" customFormat="1" ht="14.5">
      <c r="A308" s="19"/>
      <c r="B308" s="20"/>
      <c r="C308"/>
      <c r="E308" s="254"/>
    </row>
    <row r="309" spans="1:5" s="23" customFormat="1" ht="14.5">
      <c r="A309" s="19"/>
      <c r="B309" s="20"/>
      <c r="C309"/>
      <c r="E309" s="254"/>
    </row>
    <row r="310" spans="1:5" s="23" customFormat="1" ht="14.5">
      <c r="A310" s="19"/>
      <c r="B310" s="20"/>
      <c r="C310"/>
      <c r="E310" s="254"/>
    </row>
    <row r="311" spans="1:5" s="23" customFormat="1" ht="14.5">
      <c r="A311" s="19"/>
      <c r="B311" s="20"/>
      <c r="C311"/>
      <c r="E311" s="254"/>
    </row>
    <row r="312" spans="1:5" s="23" customFormat="1" ht="14.5">
      <c r="A312" s="19"/>
      <c r="B312" s="20"/>
      <c r="C312"/>
      <c r="E312" s="254"/>
    </row>
    <row r="313" spans="1:5" s="23" customFormat="1" ht="14.5">
      <c r="A313" s="19"/>
      <c r="B313" s="20"/>
      <c r="C313"/>
      <c r="E313" s="254"/>
    </row>
    <row r="314" spans="1:5" s="23" customFormat="1" ht="14.5">
      <c r="A314" s="19"/>
      <c r="B314" s="20"/>
      <c r="C314"/>
      <c r="E314" s="254"/>
    </row>
    <row r="315" spans="1:5" s="23" customFormat="1" ht="14.5">
      <c r="A315" s="19"/>
      <c r="B315" s="20"/>
      <c r="C315"/>
      <c r="E315" s="254"/>
    </row>
    <row r="316" spans="1:5" s="23" customFormat="1" ht="14.5">
      <c r="A316" s="19"/>
      <c r="B316" s="20"/>
      <c r="C316"/>
      <c r="E316" s="254"/>
    </row>
    <row r="317" spans="1:5" s="23" customFormat="1" ht="14.5">
      <c r="A317" s="19"/>
      <c r="B317" s="20"/>
      <c r="C317"/>
      <c r="E317" s="254"/>
    </row>
    <row r="318" spans="1:5" s="23" customFormat="1" ht="14.5">
      <c r="A318" s="19"/>
      <c r="B318" s="20"/>
      <c r="C318"/>
      <c r="E318" s="254"/>
    </row>
    <row r="319" spans="1:5" s="23" customFormat="1" ht="14.5">
      <c r="A319" s="19"/>
      <c r="B319" s="20"/>
      <c r="C319"/>
      <c r="E319" s="254"/>
    </row>
    <row r="320" spans="1:5" s="23" customFormat="1" ht="14.5">
      <c r="A320" s="19"/>
      <c r="B320" s="20"/>
      <c r="C320"/>
      <c r="E320" s="254"/>
    </row>
    <row r="321" spans="1:5" s="23" customFormat="1" ht="14.5">
      <c r="A321" s="19"/>
      <c r="B321" s="20"/>
      <c r="C321"/>
      <c r="E321" s="254"/>
    </row>
    <row r="322" spans="1:5" s="23" customFormat="1" ht="14.5">
      <c r="A322" s="19"/>
      <c r="B322" s="20"/>
      <c r="C322"/>
      <c r="E322" s="254"/>
    </row>
    <row r="323" spans="1:5" s="23" customFormat="1" ht="14.5">
      <c r="A323" s="19"/>
      <c r="B323" s="20"/>
      <c r="C323"/>
      <c r="E323" s="254"/>
    </row>
    <row r="324" spans="1:5" s="23" customFormat="1" ht="14.5">
      <c r="A324" s="19"/>
      <c r="B324" s="20"/>
      <c r="C324"/>
      <c r="E324" s="254"/>
    </row>
    <row r="325" spans="1:5" s="23" customFormat="1" ht="14.5">
      <c r="A325" s="19"/>
      <c r="B325" s="20"/>
      <c r="C325"/>
      <c r="E325" s="254"/>
    </row>
    <row r="326" spans="1:5" s="23" customFormat="1" ht="14.5">
      <c r="A326" s="19"/>
      <c r="B326" s="20"/>
      <c r="C326"/>
      <c r="E326" s="254"/>
    </row>
    <row r="327" spans="1:5" s="23" customFormat="1" ht="14.5">
      <c r="A327" s="19"/>
      <c r="B327" s="20"/>
      <c r="C327"/>
      <c r="E327" s="254"/>
    </row>
    <row r="328" spans="1:5" s="23" customFormat="1" ht="14.5">
      <c r="A328" s="19"/>
      <c r="B328" s="20"/>
      <c r="C328"/>
      <c r="E328" s="254"/>
    </row>
    <row r="329" spans="1:5" s="23" customFormat="1" ht="14.5">
      <c r="A329" s="19"/>
      <c r="B329" s="20"/>
      <c r="C329"/>
      <c r="E329" s="254"/>
    </row>
    <row r="330" spans="1:5" s="23" customFormat="1" ht="14.5">
      <c r="A330" s="19"/>
      <c r="B330" s="20"/>
      <c r="C330"/>
      <c r="E330" s="254"/>
    </row>
    <row r="339" spans="1:5" s="2" customFormat="1" ht="14.5">
      <c r="A339" s="19"/>
      <c r="B339" s="20"/>
      <c r="C339"/>
      <c r="D339" s="23"/>
      <c r="E339" s="254"/>
    </row>
  </sheetData>
  <conditionalFormatting sqref="E10:E112">
    <cfRule type="cellIs" dxfId="2" priority="1" operator="equal">
      <formula>0</formula>
    </cfRule>
  </conditionalFormatting>
  <pageMargins left="0.70866141732283472" right="0.70866141732283472" top="0.74803149606299213" bottom="0.74803149606299213" header="0.31496062992125984" footer="0.31496062992125984"/>
  <pageSetup paperSize="9" scale="78" orientation="portrait" r:id="rId1"/>
  <headerFooter>
    <oddFooter>&amp;LSECTION NO.6: PROVISIONAL SUMS&amp;C&amp;P</oddFooter>
  </headerFooter>
  <rowBreaks count="2" manualBreakCount="2">
    <brk id="40" max="16383" man="1"/>
    <brk id="7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CFD8-7549-460C-81EF-7701ED0DCDAD}">
  <dimension ref="A1:I47"/>
  <sheetViews>
    <sheetView tabSelected="1" view="pageBreakPreview" zoomScaleNormal="100" zoomScaleSheetLayoutView="100" workbookViewId="0">
      <selection activeCell="F31" sqref="F31"/>
    </sheetView>
  </sheetViews>
  <sheetFormatPr defaultColWidth="8.81640625" defaultRowHeight="14"/>
  <cols>
    <col min="1" max="3" width="9.08984375" style="61"/>
    <col min="4" max="4" width="23.36328125" style="61" customWidth="1"/>
    <col min="5" max="5" width="15" style="61" customWidth="1"/>
    <col min="6" max="6" width="23.453125" style="61" customWidth="1"/>
    <col min="7" max="7" width="17.08984375" style="61" customWidth="1"/>
    <col min="8" max="8" width="14.453125" style="61" bestFit="1" customWidth="1"/>
    <col min="9" max="9" width="18.81640625" style="61" customWidth="1"/>
    <col min="10" max="258" width="9.08984375" style="61"/>
    <col min="259" max="259" width="23.36328125" style="61" customWidth="1"/>
    <col min="260" max="260" width="14.08984375" style="61" customWidth="1"/>
    <col min="261" max="261" width="23.81640625" style="61" customWidth="1"/>
    <col min="262" max="514" width="9.08984375" style="61"/>
    <col min="515" max="515" width="23.36328125" style="61" customWidth="1"/>
    <col min="516" max="516" width="14.08984375" style="61" customWidth="1"/>
    <col min="517" max="517" width="23.81640625" style="61" customWidth="1"/>
    <col min="518" max="770" width="9.08984375" style="61"/>
    <col min="771" max="771" width="23.36328125" style="61" customWidth="1"/>
    <col min="772" max="772" width="14.08984375" style="61" customWidth="1"/>
    <col min="773" max="773" width="23.81640625" style="61" customWidth="1"/>
    <col min="774" max="1026" width="9.08984375" style="61"/>
    <col min="1027" max="1027" width="23.36328125" style="61" customWidth="1"/>
    <col min="1028" max="1028" width="14.08984375" style="61" customWidth="1"/>
    <col min="1029" max="1029" width="23.81640625" style="61" customWidth="1"/>
    <col min="1030" max="1282" width="9.08984375" style="61"/>
    <col min="1283" max="1283" width="23.36328125" style="61" customWidth="1"/>
    <col min="1284" max="1284" width="14.08984375" style="61" customWidth="1"/>
    <col min="1285" max="1285" width="23.81640625" style="61" customWidth="1"/>
    <col min="1286" max="1538" width="9.08984375" style="61"/>
    <col min="1539" max="1539" width="23.36328125" style="61" customWidth="1"/>
    <col min="1540" max="1540" width="14.08984375" style="61" customWidth="1"/>
    <col min="1541" max="1541" width="23.81640625" style="61" customWidth="1"/>
    <col min="1542" max="1794" width="9.08984375" style="61"/>
    <col min="1795" max="1795" width="23.36328125" style="61" customWidth="1"/>
    <col min="1796" max="1796" width="14.08984375" style="61" customWidth="1"/>
    <col min="1797" max="1797" width="23.81640625" style="61" customWidth="1"/>
    <col min="1798" max="2050" width="9.08984375" style="61"/>
    <col min="2051" max="2051" width="23.36328125" style="61" customWidth="1"/>
    <col min="2052" max="2052" width="14.08984375" style="61" customWidth="1"/>
    <col min="2053" max="2053" width="23.81640625" style="61" customWidth="1"/>
    <col min="2054" max="2306" width="9.08984375" style="61"/>
    <col min="2307" max="2307" width="23.36328125" style="61" customWidth="1"/>
    <col min="2308" max="2308" width="14.08984375" style="61" customWidth="1"/>
    <col min="2309" max="2309" width="23.81640625" style="61" customWidth="1"/>
    <col min="2310" max="2562" width="9.08984375" style="61"/>
    <col min="2563" max="2563" width="23.36328125" style="61" customWidth="1"/>
    <col min="2564" max="2564" width="14.08984375" style="61" customWidth="1"/>
    <col min="2565" max="2565" width="23.81640625" style="61" customWidth="1"/>
    <col min="2566" max="2818" width="9.08984375" style="61"/>
    <col min="2819" max="2819" width="23.36328125" style="61" customWidth="1"/>
    <col min="2820" max="2820" width="14.08984375" style="61" customWidth="1"/>
    <col min="2821" max="2821" width="23.81640625" style="61" customWidth="1"/>
    <col min="2822" max="3074" width="9.08984375" style="61"/>
    <col min="3075" max="3075" width="23.36328125" style="61" customWidth="1"/>
    <col min="3076" max="3076" width="14.08984375" style="61" customWidth="1"/>
    <col min="3077" max="3077" width="23.81640625" style="61" customWidth="1"/>
    <col min="3078" max="3330" width="9.08984375" style="61"/>
    <col min="3331" max="3331" width="23.36328125" style="61" customWidth="1"/>
    <col min="3332" max="3332" width="14.08984375" style="61" customWidth="1"/>
    <col min="3333" max="3333" width="23.81640625" style="61" customWidth="1"/>
    <col min="3334" max="3586" width="9.08984375" style="61"/>
    <col min="3587" max="3587" width="23.36328125" style="61" customWidth="1"/>
    <col min="3588" max="3588" width="14.08984375" style="61" customWidth="1"/>
    <col min="3589" max="3589" width="23.81640625" style="61" customWidth="1"/>
    <col min="3590" max="3842" width="9.08984375" style="61"/>
    <col min="3843" max="3843" width="23.36328125" style="61" customWidth="1"/>
    <col min="3844" max="3844" width="14.08984375" style="61" customWidth="1"/>
    <col min="3845" max="3845" width="23.81640625" style="61" customWidth="1"/>
    <col min="3846" max="4098" width="9.08984375" style="61"/>
    <col min="4099" max="4099" width="23.36328125" style="61" customWidth="1"/>
    <col min="4100" max="4100" width="14.08984375" style="61" customWidth="1"/>
    <col min="4101" max="4101" width="23.81640625" style="61" customWidth="1"/>
    <col min="4102" max="4354" width="9.08984375" style="61"/>
    <col min="4355" max="4355" width="23.36328125" style="61" customWidth="1"/>
    <col min="4356" max="4356" width="14.08984375" style="61" customWidth="1"/>
    <col min="4357" max="4357" width="23.81640625" style="61" customWidth="1"/>
    <col min="4358" max="4610" width="9.08984375" style="61"/>
    <col min="4611" max="4611" width="23.36328125" style="61" customWidth="1"/>
    <col min="4612" max="4612" width="14.08984375" style="61" customWidth="1"/>
    <col min="4613" max="4613" width="23.81640625" style="61" customWidth="1"/>
    <col min="4614" max="4866" width="9.08984375" style="61"/>
    <col min="4867" max="4867" width="23.36328125" style="61" customWidth="1"/>
    <col min="4868" max="4868" width="14.08984375" style="61" customWidth="1"/>
    <col min="4869" max="4869" width="23.81640625" style="61" customWidth="1"/>
    <col min="4870" max="5122" width="9.08984375" style="61"/>
    <col min="5123" max="5123" width="23.36328125" style="61" customWidth="1"/>
    <col min="5124" max="5124" width="14.08984375" style="61" customWidth="1"/>
    <col min="5125" max="5125" width="23.81640625" style="61" customWidth="1"/>
    <col min="5126" max="5378" width="9.08984375" style="61"/>
    <col min="5379" max="5379" width="23.36328125" style="61" customWidth="1"/>
    <col min="5380" max="5380" width="14.08984375" style="61" customWidth="1"/>
    <col min="5381" max="5381" width="23.81640625" style="61" customWidth="1"/>
    <col min="5382" max="5634" width="9.08984375" style="61"/>
    <col min="5635" max="5635" width="23.36328125" style="61" customWidth="1"/>
    <col min="5636" max="5636" width="14.08984375" style="61" customWidth="1"/>
    <col min="5637" max="5637" width="23.81640625" style="61" customWidth="1"/>
    <col min="5638" max="5890" width="9.08984375" style="61"/>
    <col min="5891" max="5891" width="23.36328125" style="61" customWidth="1"/>
    <col min="5892" max="5892" width="14.08984375" style="61" customWidth="1"/>
    <col min="5893" max="5893" width="23.81640625" style="61" customWidth="1"/>
    <col min="5894" max="6146" width="9.08984375" style="61"/>
    <col min="6147" max="6147" width="23.36328125" style="61" customWidth="1"/>
    <col min="6148" max="6148" width="14.08984375" style="61" customWidth="1"/>
    <col min="6149" max="6149" width="23.81640625" style="61" customWidth="1"/>
    <col min="6150" max="6402" width="9.08984375" style="61"/>
    <col min="6403" max="6403" width="23.36328125" style="61" customWidth="1"/>
    <col min="6404" max="6404" width="14.08984375" style="61" customWidth="1"/>
    <col min="6405" max="6405" width="23.81640625" style="61" customWidth="1"/>
    <col min="6406" max="6658" width="9.08984375" style="61"/>
    <col min="6659" max="6659" width="23.36328125" style="61" customWidth="1"/>
    <col min="6660" max="6660" width="14.08984375" style="61" customWidth="1"/>
    <col min="6661" max="6661" width="23.81640625" style="61" customWidth="1"/>
    <col min="6662" max="6914" width="9.08984375" style="61"/>
    <col min="6915" max="6915" width="23.36328125" style="61" customWidth="1"/>
    <col min="6916" max="6916" width="14.08984375" style="61" customWidth="1"/>
    <col min="6917" max="6917" width="23.81640625" style="61" customWidth="1"/>
    <col min="6918" max="7170" width="9.08984375" style="61"/>
    <col min="7171" max="7171" width="23.36328125" style="61" customWidth="1"/>
    <col min="7172" max="7172" width="14.08984375" style="61" customWidth="1"/>
    <col min="7173" max="7173" width="23.81640625" style="61" customWidth="1"/>
    <col min="7174" max="7426" width="9.08984375" style="61"/>
    <col min="7427" max="7427" width="23.36328125" style="61" customWidth="1"/>
    <col min="7428" max="7428" width="14.08984375" style="61" customWidth="1"/>
    <col min="7429" max="7429" width="23.81640625" style="61" customWidth="1"/>
    <col min="7430" max="7682" width="9.08984375" style="61"/>
    <col min="7683" max="7683" width="23.36328125" style="61" customWidth="1"/>
    <col min="7684" max="7684" width="14.08984375" style="61" customWidth="1"/>
    <col min="7685" max="7685" width="23.81640625" style="61" customWidth="1"/>
    <col min="7686" max="7938" width="9.08984375" style="61"/>
    <col min="7939" max="7939" width="23.36328125" style="61" customWidth="1"/>
    <col min="7940" max="7940" width="14.08984375" style="61" customWidth="1"/>
    <col min="7941" max="7941" width="23.81640625" style="61" customWidth="1"/>
    <col min="7942" max="8194" width="9.08984375" style="61"/>
    <col min="8195" max="8195" width="23.36328125" style="61" customWidth="1"/>
    <col min="8196" max="8196" width="14.08984375" style="61" customWidth="1"/>
    <col min="8197" max="8197" width="23.81640625" style="61" customWidth="1"/>
    <col min="8198" max="8450" width="9.08984375" style="61"/>
    <col min="8451" max="8451" width="23.36328125" style="61" customWidth="1"/>
    <col min="8452" max="8452" width="14.08984375" style="61" customWidth="1"/>
    <col min="8453" max="8453" width="23.81640625" style="61" customWidth="1"/>
    <col min="8454" max="8706" width="9.08984375" style="61"/>
    <col min="8707" max="8707" width="23.36328125" style="61" customWidth="1"/>
    <col min="8708" max="8708" width="14.08984375" style="61" customWidth="1"/>
    <col min="8709" max="8709" width="23.81640625" style="61" customWidth="1"/>
    <col min="8710" max="8962" width="9.08984375" style="61"/>
    <col min="8963" max="8963" width="23.36328125" style="61" customWidth="1"/>
    <col min="8964" max="8964" width="14.08984375" style="61" customWidth="1"/>
    <col min="8965" max="8965" width="23.81640625" style="61" customWidth="1"/>
    <col min="8966" max="9218" width="9.08984375" style="61"/>
    <col min="9219" max="9219" width="23.36328125" style="61" customWidth="1"/>
    <col min="9220" max="9220" width="14.08984375" style="61" customWidth="1"/>
    <col min="9221" max="9221" width="23.81640625" style="61" customWidth="1"/>
    <col min="9222" max="9474" width="9.08984375" style="61"/>
    <col min="9475" max="9475" width="23.36328125" style="61" customWidth="1"/>
    <col min="9476" max="9476" width="14.08984375" style="61" customWidth="1"/>
    <col min="9477" max="9477" width="23.81640625" style="61" customWidth="1"/>
    <col min="9478" max="9730" width="9.08984375" style="61"/>
    <col min="9731" max="9731" width="23.36328125" style="61" customWidth="1"/>
    <col min="9732" max="9732" width="14.08984375" style="61" customWidth="1"/>
    <col min="9733" max="9733" width="23.81640625" style="61" customWidth="1"/>
    <col min="9734" max="9986" width="9.08984375" style="61"/>
    <col min="9987" max="9987" width="23.36328125" style="61" customWidth="1"/>
    <col min="9988" max="9988" width="14.08984375" style="61" customWidth="1"/>
    <col min="9989" max="9989" width="23.81640625" style="61" customWidth="1"/>
    <col min="9990" max="10242" width="9.08984375" style="61"/>
    <col min="10243" max="10243" width="23.36328125" style="61" customWidth="1"/>
    <col min="10244" max="10244" width="14.08984375" style="61" customWidth="1"/>
    <col min="10245" max="10245" width="23.81640625" style="61" customWidth="1"/>
    <col min="10246" max="10498" width="9.08984375" style="61"/>
    <col min="10499" max="10499" width="23.36328125" style="61" customWidth="1"/>
    <col min="10500" max="10500" width="14.08984375" style="61" customWidth="1"/>
    <col min="10501" max="10501" width="23.81640625" style="61" customWidth="1"/>
    <col min="10502" max="10754" width="9.08984375" style="61"/>
    <col min="10755" max="10755" width="23.36328125" style="61" customWidth="1"/>
    <col min="10756" max="10756" width="14.08984375" style="61" customWidth="1"/>
    <col min="10757" max="10757" width="23.81640625" style="61" customWidth="1"/>
    <col min="10758" max="11010" width="9.08984375" style="61"/>
    <col min="11011" max="11011" width="23.36328125" style="61" customWidth="1"/>
    <col min="11012" max="11012" width="14.08984375" style="61" customWidth="1"/>
    <col min="11013" max="11013" width="23.81640625" style="61" customWidth="1"/>
    <col min="11014" max="11266" width="9.08984375" style="61"/>
    <col min="11267" max="11267" width="23.36328125" style="61" customWidth="1"/>
    <col min="11268" max="11268" width="14.08984375" style="61" customWidth="1"/>
    <col min="11269" max="11269" width="23.81640625" style="61" customWidth="1"/>
    <col min="11270" max="11522" width="9.08984375" style="61"/>
    <col min="11523" max="11523" width="23.36328125" style="61" customWidth="1"/>
    <col min="11524" max="11524" width="14.08984375" style="61" customWidth="1"/>
    <col min="11525" max="11525" width="23.81640625" style="61" customWidth="1"/>
    <col min="11526" max="11778" width="9.08984375" style="61"/>
    <col min="11779" max="11779" width="23.36328125" style="61" customWidth="1"/>
    <col min="11780" max="11780" width="14.08984375" style="61" customWidth="1"/>
    <col min="11781" max="11781" width="23.81640625" style="61" customWidth="1"/>
    <col min="11782" max="12034" width="9.08984375" style="61"/>
    <col min="12035" max="12035" width="23.36328125" style="61" customWidth="1"/>
    <col min="12036" max="12036" width="14.08984375" style="61" customWidth="1"/>
    <col min="12037" max="12037" width="23.81640625" style="61" customWidth="1"/>
    <col min="12038" max="12290" width="9.08984375" style="61"/>
    <col min="12291" max="12291" width="23.36328125" style="61" customWidth="1"/>
    <col min="12292" max="12292" width="14.08984375" style="61" customWidth="1"/>
    <col min="12293" max="12293" width="23.81640625" style="61" customWidth="1"/>
    <col min="12294" max="12546" width="9.08984375" style="61"/>
    <col min="12547" max="12547" width="23.36328125" style="61" customWidth="1"/>
    <col min="12548" max="12548" width="14.08984375" style="61" customWidth="1"/>
    <col min="12549" max="12549" width="23.81640625" style="61" customWidth="1"/>
    <col min="12550" max="12802" width="9.08984375" style="61"/>
    <col min="12803" max="12803" width="23.36328125" style="61" customWidth="1"/>
    <col min="12804" max="12804" width="14.08984375" style="61" customWidth="1"/>
    <col min="12805" max="12805" width="23.81640625" style="61" customWidth="1"/>
    <col min="12806" max="13058" width="9.08984375" style="61"/>
    <col min="13059" max="13059" width="23.36328125" style="61" customWidth="1"/>
    <col min="13060" max="13060" width="14.08984375" style="61" customWidth="1"/>
    <col min="13061" max="13061" width="23.81640625" style="61" customWidth="1"/>
    <col min="13062" max="13314" width="9.08984375" style="61"/>
    <col min="13315" max="13315" width="23.36328125" style="61" customWidth="1"/>
    <col min="13316" max="13316" width="14.08984375" style="61" customWidth="1"/>
    <col min="13317" max="13317" width="23.81640625" style="61" customWidth="1"/>
    <col min="13318" max="13570" width="9.08984375" style="61"/>
    <col min="13571" max="13571" width="23.36328125" style="61" customWidth="1"/>
    <col min="13572" max="13572" width="14.08984375" style="61" customWidth="1"/>
    <col min="13573" max="13573" width="23.81640625" style="61" customWidth="1"/>
    <col min="13574" max="13826" width="9.08984375" style="61"/>
    <col min="13827" max="13827" width="23.36328125" style="61" customWidth="1"/>
    <col min="13828" max="13828" width="14.08984375" style="61" customWidth="1"/>
    <col min="13829" max="13829" width="23.81640625" style="61" customWidth="1"/>
    <col min="13830" max="14082" width="9.08984375" style="61"/>
    <col min="14083" max="14083" width="23.36328125" style="61" customWidth="1"/>
    <col min="14084" max="14084" width="14.08984375" style="61" customWidth="1"/>
    <col min="14085" max="14085" width="23.81640625" style="61" customWidth="1"/>
    <col min="14086" max="14338" width="9.08984375" style="61"/>
    <col min="14339" max="14339" width="23.36328125" style="61" customWidth="1"/>
    <col min="14340" max="14340" width="14.08984375" style="61" customWidth="1"/>
    <col min="14341" max="14341" width="23.81640625" style="61" customWidth="1"/>
    <col min="14342" max="14594" width="9.08984375" style="61"/>
    <col min="14595" max="14595" width="23.36328125" style="61" customWidth="1"/>
    <col min="14596" max="14596" width="14.08984375" style="61" customWidth="1"/>
    <col min="14597" max="14597" width="23.81640625" style="61" customWidth="1"/>
    <col min="14598" max="14850" width="9.08984375" style="61"/>
    <col min="14851" max="14851" width="23.36328125" style="61" customWidth="1"/>
    <col min="14852" max="14852" width="14.08984375" style="61" customWidth="1"/>
    <col min="14853" max="14853" width="23.81640625" style="61" customWidth="1"/>
    <col min="14854" max="15106" width="9.08984375" style="61"/>
    <col min="15107" max="15107" width="23.36328125" style="61" customWidth="1"/>
    <col min="15108" max="15108" width="14.08984375" style="61" customWidth="1"/>
    <col min="15109" max="15109" width="23.81640625" style="61" customWidth="1"/>
    <col min="15110" max="15362" width="9.08984375" style="61"/>
    <col min="15363" max="15363" width="23.36328125" style="61" customWidth="1"/>
    <col min="15364" max="15364" width="14.08984375" style="61" customWidth="1"/>
    <col min="15365" max="15365" width="23.81640625" style="61" customWidth="1"/>
    <col min="15366" max="15618" width="9.08984375" style="61"/>
    <col min="15619" max="15619" width="23.36328125" style="61" customWidth="1"/>
    <col min="15620" max="15620" width="14.08984375" style="61" customWidth="1"/>
    <col min="15621" max="15621" width="23.81640625" style="61" customWidth="1"/>
    <col min="15622" max="15874" width="9.08984375" style="61"/>
    <col min="15875" max="15875" width="23.36328125" style="61" customWidth="1"/>
    <col min="15876" max="15876" width="14.08984375" style="61" customWidth="1"/>
    <col min="15877" max="15877" width="23.81640625" style="61" customWidth="1"/>
    <col min="15878" max="16130" width="9.08984375" style="61"/>
    <col min="16131" max="16131" width="23.36328125" style="61" customWidth="1"/>
    <col min="16132" max="16132" width="14.08984375" style="61" customWidth="1"/>
    <col min="16133" max="16133" width="23.81640625" style="61" customWidth="1"/>
    <col min="16134" max="16384" width="9.08984375" style="61"/>
  </cols>
  <sheetData>
    <row r="1" spans="1:9">
      <c r="A1" s="59"/>
      <c r="B1" s="60"/>
      <c r="C1" s="60"/>
      <c r="D1" s="60"/>
      <c r="E1" s="60"/>
      <c r="F1" s="110"/>
    </row>
    <row r="2" spans="1:9">
      <c r="A2" s="107" t="s">
        <v>567</v>
      </c>
      <c r="B2" s="108"/>
      <c r="C2" s="108"/>
      <c r="D2" s="108"/>
      <c r="E2" s="108"/>
      <c r="F2" s="109"/>
    </row>
    <row r="3" spans="1:9" ht="14.5" thickBot="1">
      <c r="A3" s="62"/>
      <c r="B3" s="63"/>
      <c r="C3" s="63"/>
      <c r="D3" s="63"/>
      <c r="E3" s="64"/>
      <c r="F3" s="65"/>
    </row>
    <row r="4" spans="1:9" ht="14.5" thickTop="1">
      <c r="A4" s="66"/>
      <c r="F4" s="83"/>
    </row>
    <row r="5" spans="1:9">
      <c r="A5" s="265" t="s">
        <v>673</v>
      </c>
      <c r="B5" s="266"/>
      <c r="C5" s="266"/>
      <c r="D5" s="266"/>
      <c r="E5" s="266"/>
      <c r="F5" s="67"/>
    </row>
    <row r="6" spans="1:9">
      <c r="A6" s="66"/>
      <c r="F6" s="84"/>
    </row>
    <row r="7" spans="1:9">
      <c r="A7" s="66"/>
      <c r="F7" s="68" t="s">
        <v>595</v>
      </c>
    </row>
    <row r="8" spans="1:9">
      <c r="A8" s="66"/>
      <c r="F8" s="69" t="s">
        <v>574</v>
      </c>
    </row>
    <row r="9" spans="1:9">
      <c r="A9" s="66"/>
      <c r="F9" s="70"/>
    </row>
    <row r="10" spans="1:9">
      <c r="A10" s="66" t="s">
        <v>568</v>
      </c>
      <c r="F10" s="70">
        <f>'1 - Ps &amp; Gs'!F613</f>
        <v>0</v>
      </c>
    </row>
    <row r="11" spans="1:9">
      <c r="A11" s="66"/>
      <c r="F11" s="70"/>
    </row>
    <row r="12" spans="1:9">
      <c r="A12" s="66" t="s">
        <v>569</v>
      </c>
      <c r="F12" s="70">
        <f>'SECTION 02 SUMMARY'!C38</f>
        <v>0</v>
      </c>
      <c r="H12" s="85"/>
      <c r="I12" s="85"/>
    </row>
    <row r="13" spans="1:9">
      <c r="A13" s="66"/>
      <c r="F13" s="70"/>
      <c r="H13" s="91"/>
      <c r="I13" s="74"/>
    </row>
    <row r="14" spans="1:9">
      <c r="A14" s="66" t="s">
        <v>680</v>
      </c>
      <c r="F14" s="70"/>
      <c r="H14" s="85"/>
      <c r="I14" s="85"/>
    </row>
    <row r="15" spans="1:9">
      <c r="A15" s="66"/>
      <c r="F15" s="70"/>
      <c r="H15" s="91"/>
      <c r="I15" s="74"/>
    </row>
    <row r="16" spans="1:9">
      <c r="A16" s="66" t="s">
        <v>681</v>
      </c>
      <c r="F16" s="70"/>
      <c r="H16" s="85"/>
      <c r="I16" s="85"/>
    </row>
    <row r="17" spans="1:9">
      <c r="A17" s="66"/>
      <c r="F17" s="70"/>
      <c r="H17" s="91"/>
      <c r="I17" s="74"/>
    </row>
    <row r="18" spans="1:9">
      <c r="A18" s="66" t="s">
        <v>682</v>
      </c>
      <c r="F18" s="70">
        <f>'5 - FIRE'!F23</f>
        <v>0</v>
      </c>
      <c r="H18" s="85"/>
      <c r="I18" s="85"/>
    </row>
    <row r="19" spans="1:9">
      <c r="A19" s="66"/>
      <c r="F19" s="70"/>
      <c r="H19" s="91"/>
      <c r="I19" s="74"/>
    </row>
    <row r="20" spans="1:9">
      <c r="A20" s="66" t="s">
        <v>683</v>
      </c>
      <c r="F20" s="70">
        <f>'6 - PROVISIONAL SUMS'!E112</f>
        <v>2870700</v>
      </c>
      <c r="H20" s="86"/>
      <c r="I20" s="86"/>
    </row>
    <row r="21" spans="1:9">
      <c r="A21" s="66"/>
      <c r="F21" s="71"/>
      <c r="H21" s="85"/>
      <c r="I21" s="85"/>
    </row>
    <row r="22" spans="1:9">
      <c r="A22" s="66"/>
      <c r="F22" s="70"/>
      <c r="H22" s="74"/>
      <c r="I22" s="74"/>
    </row>
    <row r="23" spans="1:9">
      <c r="A23" s="72" t="s">
        <v>597</v>
      </c>
      <c r="F23" s="73"/>
      <c r="G23" s="74"/>
      <c r="H23" s="74"/>
    </row>
    <row r="24" spans="1:9">
      <c r="A24" s="72"/>
      <c r="F24" s="70"/>
      <c r="G24" s="74"/>
      <c r="H24" s="74"/>
    </row>
    <row r="25" spans="1:9">
      <c r="A25" s="66" t="s">
        <v>679</v>
      </c>
      <c r="F25" s="70">
        <f>ROUND(F23*5%,2)</f>
        <v>0</v>
      </c>
    </row>
    <row r="26" spans="1:9">
      <c r="A26" s="66"/>
      <c r="F26" s="71"/>
    </row>
    <row r="27" spans="1:9">
      <c r="A27" s="66"/>
      <c r="F27" s="70"/>
    </row>
    <row r="28" spans="1:9">
      <c r="A28" s="72" t="s">
        <v>598</v>
      </c>
      <c r="F28" s="73">
        <f>F23+F25</f>
        <v>0</v>
      </c>
    </row>
    <row r="29" spans="1:9">
      <c r="A29" s="72"/>
      <c r="F29" s="70"/>
    </row>
    <row r="30" spans="1:9">
      <c r="A30" s="66" t="s">
        <v>566</v>
      </c>
      <c r="F30" s="70">
        <f>ROUND(F28*15%,2)</f>
        <v>0</v>
      </c>
    </row>
    <row r="31" spans="1:9">
      <c r="A31" s="66"/>
      <c r="F31" s="71"/>
    </row>
    <row r="32" spans="1:9">
      <c r="A32" s="72"/>
      <c r="F32" s="75"/>
    </row>
    <row r="33" spans="1:8">
      <c r="A33" s="72"/>
      <c r="F33" s="75"/>
    </row>
    <row r="34" spans="1:8">
      <c r="A34" s="72"/>
      <c r="F34" s="75"/>
    </row>
    <row r="35" spans="1:8">
      <c r="A35" s="72"/>
      <c r="F35" s="75"/>
    </row>
    <row r="36" spans="1:8">
      <c r="A36" s="72"/>
      <c r="F36" s="75"/>
    </row>
    <row r="37" spans="1:8">
      <c r="A37" s="72"/>
      <c r="F37" s="75"/>
    </row>
    <row r="38" spans="1:8">
      <c r="A38" s="72"/>
      <c r="F38" s="75"/>
    </row>
    <row r="39" spans="1:8">
      <c r="A39" s="72"/>
      <c r="F39" s="75"/>
    </row>
    <row r="40" spans="1:8">
      <c r="A40" s="72"/>
      <c r="F40" s="75"/>
    </row>
    <row r="41" spans="1:8">
      <c r="A41" s="72"/>
      <c r="F41" s="75"/>
    </row>
    <row r="42" spans="1:8">
      <c r="A42" s="72"/>
      <c r="F42" s="75"/>
    </row>
    <row r="43" spans="1:8" ht="14.5" thickBot="1">
      <c r="A43" s="72"/>
      <c r="F43" s="77"/>
    </row>
    <row r="44" spans="1:8" ht="14.5" thickTop="1">
      <c r="A44" s="72"/>
      <c r="F44" s="75"/>
    </row>
    <row r="45" spans="1:8">
      <c r="A45" s="72" t="s">
        <v>599</v>
      </c>
      <c r="F45" s="76">
        <f>SUM(F28:F31)</f>
        <v>0</v>
      </c>
      <c r="G45" s="74"/>
      <c r="H45" s="74"/>
    </row>
    <row r="46" spans="1:8" ht="14.5" thickBot="1">
      <c r="A46" s="72"/>
      <c r="F46" s="77"/>
    </row>
    <row r="47" spans="1:8" ht="15" thickTop="1" thickBot="1">
      <c r="A47" s="78"/>
      <c r="B47" s="79"/>
      <c r="C47" s="79"/>
      <c r="D47" s="79"/>
      <c r="E47" s="79"/>
      <c r="F47" s="102"/>
    </row>
  </sheetData>
  <mergeCells count="1">
    <mergeCell ref="A5:E5"/>
  </mergeCells>
  <conditionalFormatting sqref="F9:F31">
    <cfRule type="cellIs" dxfId="1" priority="2" operator="equal">
      <formula>0</formula>
    </cfRule>
  </conditionalFormatting>
  <conditionalFormatting sqref="F44:F46">
    <cfRule type="cellIs" dxfId="0" priority="1" operator="equal">
      <formula>0</formula>
    </cfRule>
  </conditionalFormatting>
  <pageMargins left="0.70866141732283472" right="0.70866141732283472" top="0.74803149606299213" bottom="0.74803149606299213" header="0.31496062992125984" footer="0.31496062992125984"/>
  <pageSetup scale="95"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PAGE</vt:lpstr>
      <vt:lpstr>1 - Ps &amp; Gs</vt:lpstr>
      <vt:lpstr>2 - BUILDING WKS</vt:lpstr>
      <vt:lpstr>SECTION 02 SUMMARY</vt:lpstr>
      <vt:lpstr>3 - ELEC</vt:lpstr>
      <vt:lpstr>4 - HVAC</vt:lpstr>
      <vt:lpstr>5 - FIRE</vt:lpstr>
      <vt:lpstr>6 - PROVISIONAL SUMS</vt:lpstr>
      <vt:lpstr>7 - FINAL SUMMARY</vt:lpstr>
      <vt:lpstr>'1 - Ps &amp; Gs'!Print_Area</vt:lpstr>
      <vt:lpstr>'3 - ELEC'!Print_Area</vt:lpstr>
      <vt:lpstr>'4 - HVAC'!Print_Area</vt:lpstr>
      <vt:lpstr>'5 - FIRE'!Print_Area</vt:lpstr>
      <vt:lpstr>'7 - FINAL SUMMARY'!Print_Area</vt:lpstr>
      <vt:lpstr>'COVER PAGE'!Print_Area</vt:lpstr>
      <vt:lpstr>'1 - Ps &amp; Gs'!Print_Titles</vt:lpstr>
      <vt:lpstr>'2 - BUILDING WKS'!Print_Titles</vt:lpstr>
      <vt:lpstr>'3 - ELEC'!Print_Titles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Nomalanga Nxumalo</cp:lastModifiedBy>
  <cp:lastPrinted>2025-07-29T13:42:25Z</cp:lastPrinted>
  <dcterms:created xsi:type="dcterms:W3CDTF">2019-09-18T13:57:07Z</dcterms:created>
  <dcterms:modified xsi:type="dcterms:W3CDTF">2026-10-23T13:23:52Z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2c5201-1ce7-41e2-bc35-8f8dc05aa09a_Enabled">
    <vt:lpwstr>true</vt:lpwstr>
  </property>
  <property fmtid="{D5CDD505-2E9C-101B-9397-08002B2CF9AE}" pid="3" name="MSIP_Label_382c5201-1ce7-41e2-bc35-8f8dc05aa09a_SetDate">
    <vt:lpwstr>2025-07-28T14:37:11Z</vt:lpwstr>
  </property>
  <property fmtid="{D5CDD505-2E9C-101B-9397-08002B2CF9AE}" pid="4" name="MSIP_Label_382c5201-1ce7-41e2-bc35-8f8dc05aa09a_Method">
    <vt:lpwstr>Standard</vt:lpwstr>
  </property>
  <property fmtid="{D5CDD505-2E9C-101B-9397-08002B2CF9AE}" pid="5" name="MSIP_Label_382c5201-1ce7-41e2-bc35-8f8dc05aa09a_Name">
    <vt:lpwstr>DWS General - Public</vt:lpwstr>
  </property>
  <property fmtid="{D5CDD505-2E9C-101B-9397-08002B2CF9AE}" pid="6" name="MSIP_Label_382c5201-1ce7-41e2-bc35-8f8dc05aa09a_SiteId">
    <vt:lpwstr>c0491358-a254-4466-ab3d-ff428faeea29</vt:lpwstr>
  </property>
  <property fmtid="{D5CDD505-2E9C-101B-9397-08002B2CF9AE}" pid="7" name="MSIP_Label_382c5201-1ce7-41e2-bc35-8f8dc05aa09a_ActionId">
    <vt:lpwstr>310da620-7b75-4b88-82c2-7db1d94da43c</vt:lpwstr>
  </property>
  <property fmtid="{D5CDD505-2E9C-101B-9397-08002B2CF9AE}" pid="8" name="MSIP_Label_382c5201-1ce7-41e2-bc35-8f8dc05aa09a_ContentBits">
    <vt:lpwstr>0</vt:lpwstr>
  </property>
  <property fmtid="{D5CDD505-2E9C-101B-9397-08002B2CF9AE}" pid="9" name="MSIP_Label_382c5201-1ce7-41e2-bc35-8f8dc05aa09a_Tag">
    <vt:lpwstr>10, 3, 0, 1</vt:lpwstr>
  </property>
</Properties>
</file>